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<sst xmlns="http://schemas.openxmlformats.org/spreadsheetml/2006/main" count="268" uniqueCount="268">
  <si>
    <t>隆尧东盛新区C#楼面积明细表</t>
  </si>
  <si>
    <t>单位：㎡</t>
  </si>
  <si>
    <t>楼层</t>
  </si>
  <si>
    <t>房名</t>
  </si>
  <si>
    <t>套内面积</t>
  </si>
  <si>
    <t>公摊系数</t>
  </si>
  <si>
    <t>公摊面积</t>
  </si>
  <si>
    <t>其中
阳台面积</t>
  </si>
  <si>
    <t>建筑总面积</t>
  </si>
  <si>
    <t>负一层</t>
  </si>
  <si>
    <t>人防</t>
  </si>
  <si>
    <t>一层</t>
  </si>
  <si>
    <t>车库01</t>
  </si>
  <si>
    <t>车库04</t>
  </si>
  <si>
    <t>车库05</t>
  </si>
  <si>
    <t>车库08</t>
  </si>
  <si>
    <t>车库11</t>
  </si>
  <si>
    <t>车库17</t>
  </si>
  <si>
    <t>车库20</t>
  </si>
  <si>
    <t>车库24</t>
  </si>
  <si>
    <t>车库25</t>
  </si>
  <si>
    <t>车库26</t>
  </si>
  <si>
    <t>车库29</t>
  </si>
  <si>
    <t>车库30</t>
  </si>
  <si>
    <t>车库33</t>
  </si>
  <si>
    <t>车库34</t>
  </si>
  <si>
    <t>车库38</t>
  </si>
  <si>
    <t>车库41</t>
  </si>
  <si>
    <t>车库47</t>
  </si>
  <si>
    <t>车库50</t>
  </si>
  <si>
    <t>车库53</t>
  </si>
  <si>
    <t>车库54</t>
  </si>
  <si>
    <t>车库55</t>
  </si>
  <si>
    <t>储藏02</t>
  </si>
  <si>
    <t>储藏03</t>
  </si>
  <si>
    <t>储藏06</t>
  </si>
  <si>
    <t>储藏07</t>
  </si>
  <si>
    <t>储藏09</t>
  </si>
  <si>
    <t>储藏10</t>
  </si>
  <si>
    <t>储藏12</t>
  </si>
  <si>
    <t>储藏13</t>
  </si>
  <si>
    <t>储藏14</t>
  </si>
  <si>
    <t>储藏15</t>
  </si>
  <si>
    <t>储藏16</t>
  </si>
  <si>
    <t>储藏18</t>
  </si>
  <si>
    <t>储藏19</t>
  </si>
  <si>
    <t>储藏21</t>
  </si>
  <si>
    <t>储藏22</t>
  </si>
  <si>
    <t>储藏23</t>
  </si>
  <si>
    <t>储藏27</t>
  </si>
  <si>
    <t>储藏28</t>
  </si>
  <si>
    <t>储藏31</t>
  </si>
  <si>
    <t>储藏32</t>
  </si>
  <si>
    <t>储藏35</t>
  </si>
  <si>
    <t>储藏36</t>
  </si>
  <si>
    <t>储藏37</t>
  </si>
  <si>
    <t>储藏39</t>
  </si>
  <si>
    <t>储藏40</t>
  </si>
  <si>
    <t>储藏42</t>
  </si>
  <si>
    <t>储藏43</t>
  </si>
  <si>
    <t>储藏44</t>
  </si>
  <si>
    <t>储藏45</t>
  </si>
  <si>
    <t>储藏46</t>
  </si>
  <si>
    <t>储藏48</t>
  </si>
  <si>
    <t>储藏49</t>
  </si>
  <si>
    <t>储藏51</t>
  </si>
  <si>
    <t>储藏52</t>
  </si>
  <si>
    <t>储藏56</t>
  </si>
  <si>
    <t>储藏57</t>
  </si>
  <si>
    <t>二层</t>
  </si>
  <si>
    <t>1-201</t>
  </si>
  <si>
    <t>1-202</t>
  </si>
  <si>
    <t>1-203</t>
  </si>
  <si>
    <t>1-204</t>
  </si>
  <si>
    <t>2-201</t>
  </si>
  <si>
    <t>2-202</t>
  </si>
  <si>
    <t>2-203</t>
  </si>
  <si>
    <t>2-204</t>
  </si>
  <si>
    <t>三层</t>
  </si>
  <si>
    <t>1-301</t>
  </si>
  <si>
    <t>1-302</t>
  </si>
  <si>
    <t>1-303</t>
  </si>
  <si>
    <t>1-304</t>
  </si>
  <si>
    <t>2-301</t>
  </si>
  <si>
    <t>2-302</t>
  </si>
  <si>
    <t>2-303</t>
  </si>
  <si>
    <t>2-304</t>
  </si>
  <si>
    <t>四层</t>
  </si>
  <si>
    <t>1-401</t>
  </si>
  <si>
    <t>1-402</t>
  </si>
  <si>
    <t>1-403</t>
  </si>
  <si>
    <t>1-404</t>
  </si>
  <si>
    <t>2-401</t>
  </si>
  <si>
    <t>2-402</t>
  </si>
  <si>
    <t>2-403</t>
  </si>
  <si>
    <t>2-404</t>
  </si>
  <si>
    <t>五层</t>
  </si>
  <si>
    <t>1-501</t>
  </si>
  <si>
    <t>1-502</t>
  </si>
  <si>
    <t>1-503</t>
  </si>
  <si>
    <t>1-504</t>
  </si>
  <si>
    <t>2-501</t>
  </si>
  <si>
    <t>2-502</t>
  </si>
  <si>
    <t>2-503</t>
  </si>
  <si>
    <t>2-504</t>
  </si>
  <si>
    <t>六层</t>
  </si>
  <si>
    <t>1-601</t>
  </si>
  <si>
    <t>1-602</t>
  </si>
  <si>
    <t>1-603</t>
  </si>
  <si>
    <t>1-604</t>
  </si>
  <si>
    <t>2-601</t>
  </si>
  <si>
    <t>2-602</t>
  </si>
  <si>
    <t>2-603</t>
  </si>
  <si>
    <t>2-604</t>
  </si>
  <si>
    <t>七层</t>
  </si>
  <si>
    <t>1-701</t>
  </si>
  <si>
    <t>1-702</t>
  </si>
  <si>
    <t>1-703</t>
  </si>
  <si>
    <t>1-704</t>
  </si>
  <si>
    <t>2-701</t>
  </si>
  <si>
    <t>2-702</t>
  </si>
  <si>
    <t>2-703</t>
  </si>
  <si>
    <t>2-704</t>
  </si>
  <si>
    <t>八层</t>
  </si>
  <si>
    <t>1-801</t>
  </si>
  <si>
    <t>1-802</t>
  </si>
  <si>
    <t>1-803</t>
  </si>
  <si>
    <t>1-804</t>
  </si>
  <si>
    <t>2-801</t>
  </si>
  <si>
    <t>2-802</t>
  </si>
  <si>
    <t>2-803</t>
  </si>
  <si>
    <t>2-804</t>
  </si>
  <si>
    <t>九层</t>
  </si>
  <si>
    <t>1-901</t>
  </si>
  <si>
    <t>1-902</t>
  </si>
  <si>
    <t>1-903</t>
  </si>
  <si>
    <t>1-904</t>
  </si>
  <si>
    <t>2-901</t>
  </si>
  <si>
    <t>2-902</t>
  </si>
  <si>
    <t>2-903</t>
  </si>
  <si>
    <t>2-904</t>
  </si>
  <si>
    <t>十层</t>
  </si>
  <si>
    <t>1-1001</t>
  </si>
  <si>
    <t>1-1002</t>
  </si>
  <si>
    <t>1-1003</t>
  </si>
  <si>
    <t>1-1004</t>
  </si>
  <si>
    <t>2-1001</t>
  </si>
  <si>
    <t>2-1002</t>
  </si>
  <si>
    <t>2-1003</t>
  </si>
  <si>
    <t>2-1004</t>
  </si>
  <si>
    <t>十一层</t>
  </si>
  <si>
    <t>1-1101</t>
  </si>
  <si>
    <t>1-1102</t>
  </si>
  <si>
    <t>1-1103</t>
  </si>
  <si>
    <t>1-1104</t>
  </si>
  <si>
    <t>2-1101</t>
  </si>
  <si>
    <t>2-1102</t>
  </si>
  <si>
    <t>2-1103</t>
  </si>
  <si>
    <t>2-1104</t>
  </si>
  <si>
    <t>十二层</t>
  </si>
  <si>
    <t>1-1201</t>
  </si>
  <si>
    <t>1-1202</t>
  </si>
  <si>
    <t>1-1203</t>
  </si>
  <si>
    <t>1-1204</t>
  </si>
  <si>
    <t>2-1201</t>
  </si>
  <si>
    <t>2-1202</t>
  </si>
  <si>
    <t>2-1203</t>
  </si>
  <si>
    <t>2-1204</t>
  </si>
  <si>
    <t>十三层</t>
  </si>
  <si>
    <t>1-1301</t>
  </si>
  <si>
    <t>1-1302</t>
  </si>
  <si>
    <t>1-1303</t>
  </si>
  <si>
    <t>1-1304</t>
  </si>
  <si>
    <t>2-1301</t>
  </si>
  <si>
    <t>2-1302</t>
  </si>
  <si>
    <t>2-1303</t>
  </si>
  <si>
    <t>2-1304</t>
  </si>
  <si>
    <t>十四层</t>
  </si>
  <si>
    <t>1-1401</t>
  </si>
  <si>
    <t>1-1402</t>
  </si>
  <si>
    <t>1-1403</t>
  </si>
  <si>
    <t>1-1404</t>
  </si>
  <si>
    <t>2-1401</t>
  </si>
  <si>
    <t>2-1402</t>
  </si>
  <si>
    <t>2-1403</t>
  </si>
  <si>
    <t>2-1404</t>
  </si>
  <si>
    <t>十五层</t>
  </si>
  <si>
    <t>1-1501</t>
  </si>
  <si>
    <t>1-1502</t>
  </si>
  <si>
    <t>1-1503</t>
  </si>
  <si>
    <t>1-1504</t>
  </si>
  <si>
    <t>2-1501</t>
  </si>
  <si>
    <t>2-1502</t>
  </si>
  <si>
    <t>2-1503</t>
  </si>
  <si>
    <t>2-1504</t>
  </si>
  <si>
    <t>十六层</t>
  </si>
  <si>
    <t>1-1601</t>
  </si>
  <si>
    <t>1-1602</t>
  </si>
  <si>
    <t>1-1603</t>
  </si>
  <si>
    <t>1-1604</t>
  </si>
  <si>
    <t>2-1601</t>
  </si>
  <si>
    <t>2-1602</t>
  </si>
  <si>
    <t>2-1603</t>
  </si>
  <si>
    <t>2-1604</t>
  </si>
  <si>
    <t>十七层</t>
  </si>
  <si>
    <t>1-1701</t>
  </si>
  <si>
    <t>1-1702</t>
  </si>
  <si>
    <t>1-1703</t>
  </si>
  <si>
    <t>1-1704</t>
  </si>
  <si>
    <t>2-1701</t>
  </si>
  <si>
    <t>2-1702</t>
  </si>
  <si>
    <t>2-1703</t>
  </si>
  <si>
    <t>2-1704</t>
  </si>
  <si>
    <t>十八层</t>
  </si>
  <si>
    <t>1-1801</t>
  </si>
  <si>
    <t>1-1802</t>
  </si>
  <si>
    <t>1-1803</t>
  </si>
  <si>
    <t>1-1804</t>
  </si>
  <si>
    <t>2-1801</t>
  </si>
  <si>
    <t>2-1802</t>
  </si>
  <si>
    <t>2-1803</t>
  </si>
  <si>
    <t>2-1804</t>
  </si>
  <si>
    <t>十九层</t>
  </si>
  <si>
    <t>1-1901</t>
  </si>
  <si>
    <t>1-1902</t>
  </si>
  <si>
    <t>1-1903</t>
  </si>
  <si>
    <t>1-1904</t>
  </si>
  <si>
    <t>2-1901</t>
  </si>
  <si>
    <t>2-1902</t>
  </si>
  <si>
    <t>2-1903</t>
  </si>
  <si>
    <t>2-1904</t>
  </si>
  <si>
    <t>二十层</t>
  </si>
  <si>
    <t>1-2001</t>
  </si>
  <si>
    <t>1-2002</t>
  </si>
  <si>
    <t>1-2003</t>
  </si>
  <si>
    <t>1-2004</t>
  </si>
  <si>
    <t>2-2001</t>
  </si>
  <si>
    <t>2-2002</t>
  </si>
  <si>
    <t>2-2003</t>
  </si>
  <si>
    <t>2-2004</t>
  </si>
  <si>
    <t>二十一层</t>
  </si>
  <si>
    <t>1-2101</t>
  </si>
  <si>
    <t>1-2102</t>
  </si>
  <si>
    <t>1-2103</t>
  </si>
  <si>
    <t>1-2104</t>
  </si>
  <si>
    <t>2-2101</t>
  </si>
  <si>
    <t>2-2102</t>
  </si>
  <si>
    <t>2-2103</t>
  </si>
  <si>
    <t>2-2104</t>
  </si>
  <si>
    <t>二十二层</t>
  </si>
  <si>
    <t>1-2201</t>
  </si>
  <si>
    <t>1-2202</t>
  </si>
  <si>
    <t>1-2203</t>
  </si>
  <si>
    <t>1-2204</t>
  </si>
  <si>
    <t>2-2201</t>
  </si>
  <si>
    <t>2-2202</t>
  </si>
  <si>
    <t>2-2203</t>
  </si>
  <si>
    <t>2-2204</t>
  </si>
  <si>
    <t>二十三层</t>
  </si>
  <si>
    <t>1-2301</t>
  </si>
  <si>
    <t>1-2302</t>
  </si>
  <si>
    <t>1-2303</t>
  </si>
  <si>
    <t>1-2304</t>
  </si>
  <si>
    <t>2-2301</t>
  </si>
  <si>
    <t>2-2302</t>
  </si>
  <si>
    <t>2-2303</t>
  </si>
  <si>
    <t>2-2304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</si>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</sst>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00"/>
  </numFmts>
  <fonts count="24"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4" applyNumberFormat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right" vertical="center"/>
    </xf>
    <xf numFmtId="176" fontId="3" fillId="0" borderId="2" xfId="0" applyNumberFormat="1" applyFont="1" applyFill="1" applyBorder="1" applyAlignment="1" applyProtection="1">
      <alignment horizontal="right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176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176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shrinkToFit="1"/>
    </xf>
    <xf numFmtId="2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shrinkToFi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177" fontId="1" fillId="0" borderId="6" xfId="0" applyNumberFormat="1" applyFont="1" applyFill="1" applyBorder="1" applyAlignment="1">
      <alignment horizontal="center" vertical="center" shrinkToFit="1"/>
    </xf>
    <xf numFmtId="0" fontId="1" fillId="0" borderId="3" xfId="0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 shrinkToFit="1"/>
    </xf>
    <xf numFmtId="2" fontId="1" fillId="0" borderId="5" xfId="0" applyNumberFormat="1" applyFont="1" applyFill="1" applyBorder="1" applyAlignment="1">
      <alignment horizontal="center" vertical="center" shrinkToFit="1"/>
    </xf>
    <xf numFmtId="176" fontId="1" fillId="0" borderId="5" xfId="0" applyNumberFormat="1" applyFont="1" applyFill="1" applyBorder="1" applyAlignment="1">
      <alignment horizontal="center" vertical="center" shrinkToFit="1"/>
    </xf>
    <xf numFmtId="0" fontId="1" fillId="0" borderId="5" xfId="0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177" fontId="1" fillId="0" borderId="1" xfId="0" applyNumberFormat="1" applyFont="1" applyFill="1" applyBorder="1" applyAlignment="1">
      <alignment horizontal="center" vertical="center" shrinkToFit="1"/>
    </xf>
    <xf numFmtId="49" fontId="1" fillId="0" borderId="8" xfId="0" applyNumberFormat="1" applyFont="1" applyFill="1" applyBorder="1" applyAlignment="1">
      <alignment horizontal="center" vertical="center" shrinkToFit="1"/>
    </xf>
    <xf numFmtId="2" fontId="1" fillId="0" borderId="2" xfId="0" applyNumberFormat="1" applyFont="1" applyFill="1" applyBorder="1" applyAlignment="1">
      <alignment horizontal="center" vertical="center" shrinkToFit="1"/>
    </xf>
    <xf numFmtId="177" fontId="1" fillId="0" borderId="9" xfId="0" applyNumberFormat="1" applyFont="1" applyFill="1" applyBorder="1" applyAlignment="1">
      <alignment horizontal="center" vertical="center" shrinkToFit="1"/>
    </xf>
    <xf numFmtId="176" fontId="1" fillId="0" borderId="2" xfId="0" applyNumberFormat="1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 shrinkToFit="1"/>
    </xf>
    <xf numFmtId="177" fontId="1" fillId="0" borderId="6" xfId="0" applyNumberFormat="1" applyFont="1" applyBorder="1" applyAlignment="1">
      <alignment horizontal="center" vertical="center" shrinkToFi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 shrinkToFit="1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76" fontId="1" fillId="0" borderId="10" xfId="0" applyNumberFormat="1" applyFont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right" vertical="center"/>
    </xf>
    <xf numFmtId="176" fontId="1" fillId="0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8"/>
  <sheetViews>
    <sheetView tabSelected="1" topLeftCell="A37" workbookViewId="0">
      <selection activeCell="J221" sqref="J221"/>
    </sheetView>
  </sheetViews>
  <sheetFormatPr defaultColWidth="9" defaultRowHeight="13.5" outlineLevelCol="6"/>
  <cols>
    <col min="1" max="2" width="9" style="1"/>
    <col min="3" max="3" width="10.375" style="2" customWidth="1"/>
    <col min="4" max="4" width="11.75" style="1" customWidth="1"/>
    <col min="5" max="5" width="11.5" style="3" customWidth="1"/>
    <col min="6" max="6" width="10.375" style="2" customWidth="1"/>
    <col min="7" max="7" width="12.375" style="3" customWidth="1"/>
    <col min="8" max="255" width="9" style="1"/>
    <col min="256" max="16384" width="9" style="4"/>
  </cols>
  <sheetData>
    <row r="1" spans="1:7">
      <c r="A1" s="5" t="s">
        <v>0</v>
      </c>
      <c r="B1" s="5"/>
      <c r="C1" s="6"/>
      <c r="D1" s="5"/>
      <c r="E1" s="6"/>
      <c r="F1" s="6"/>
      <c r="G1" s="6"/>
    </row>
    <row r="2" spans="1:7">
      <c r="A2" s="7" t="s">
        <v>1</v>
      </c>
      <c r="B2" s="7"/>
      <c r="C2" s="8"/>
      <c r="D2" s="7"/>
      <c r="E2" s="8"/>
      <c r="F2" s="8"/>
      <c r="G2" s="8"/>
    </row>
    <row r="3" ht="27" spans="1:7">
      <c r="A3" s="9" t="s">
        <v>2</v>
      </c>
      <c r="B3" s="10" t="s">
        <v>3</v>
      </c>
      <c r="C3" s="11" t="s">
        <v>4</v>
      </c>
      <c r="D3" s="12" t="s">
        <v>5</v>
      </c>
      <c r="E3" s="11" t="s">
        <v>6</v>
      </c>
      <c r="F3" s="13" t="s">
        <v>7</v>
      </c>
      <c r="G3" s="11" t="s">
        <v>8</v>
      </c>
    </row>
    <row r="4" spans="1:7">
      <c r="A4" s="14" t="s">
        <v>9</v>
      </c>
      <c r="B4" s="15" t="s">
        <v>10</v>
      </c>
      <c r="C4" s="16"/>
      <c r="D4" s="17"/>
      <c r="E4" s="18"/>
      <c r="F4" s="17"/>
      <c r="G4" s="19">
        <v>937.82</v>
      </c>
    </row>
    <row r="5" spans="1:7">
      <c r="A5" s="20" t="s">
        <v>11</v>
      </c>
      <c r="B5" s="15" t="s">
        <v>12</v>
      </c>
      <c r="C5" s="16">
        <f>ROUND(19.44,2)</f>
        <v>19.44</v>
      </c>
      <c r="D5" s="21">
        <v>0.435676</v>
      </c>
      <c r="E5" s="18">
        <f t="shared" ref="E5:E46" si="0">ROUND(C5*D5,2)</f>
        <v>8.47</v>
      </c>
      <c r="F5" s="17"/>
      <c r="G5" s="19">
        <f t="shared" ref="G5:G46" si="1">C5+E5</f>
        <v>27.91</v>
      </c>
    </row>
    <row r="6" spans="1:7">
      <c r="A6" s="22"/>
      <c r="B6" s="15" t="s">
        <v>13</v>
      </c>
      <c r="C6" s="16">
        <f>ROUND(21.96,2)</f>
        <v>21.96</v>
      </c>
      <c r="D6" s="21">
        <v>0.435676</v>
      </c>
      <c r="E6" s="18">
        <f t="shared" si="0"/>
        <v>9.57</v>
      </c>
      <c r="F6" s="17"/>
      <c r="G6" s="19">
        <f t="shared" si="1"/>
        <v>31.53</v>
      </c>
    </row>
    <row r="7" spans="1:7">
      <c r="A7" s="22"/>
      <c r="B7" s="15" t="s">
        <v>14</v>
      </c>
      <c r="C7" s="16">
        <f>ROUND(28.2,2)</f>
        <v>28.2</v>
      </c>
      <c r="D7" s="21">
        <v>0.435676</v>
      </c>
      <c r="E7" s="18">
        <f t="shared" si="0"/>
        <v>12.29</v>
      </c>
      <c r="F7" s="17"/>
      <c r="G7" s="19">
        <f t="shared" si="1"/>
        <v>40.49</v>
      </c>
    </row>
    <row r="8" spans="1:7">
      <c r="A8" s="22"/>
      <c r="B8" s="15" t="s">
        <v>15</v>
      </c>
      <c r="C8" s="16">
        <f>ROUND(21.45,2)</f>
        <v>21.45</v>
      </c>
      <c r="D8" s="21">
        <v>0.435676</v>
      </c>
      <c r="E8" s="18">
        <f t="shared" si="0"/>
        <v>9.35</v>
      </c>
      <c r="F8" s="17"/>
      <c r="G8" s="19">
        <f t="shared" si="1"/>
        <v>30.8</v>
      </c>
    </row>
    <row r="9" spans="1:7">
      <c r="A9" s="22"/>
      <c r="B9" s="23" t="s">
        <v>16</v>
      </c>
      <c r="C9" s="24">
        <f>ROUND(26,2)</f>
        <v>26</v>
      </c>
      <c r="D9" s="21">
        <v>0.435676</v>
      </c>
      <c r="E9" s="25">
        <f t="shared" si="0"/>
        <v>11.33</v>
      </c>
      <c r="F9" s="26"/>
      <c r="G9" s="27">
        <f t="shared" si="1"/>
        <v>37.33</v>
      </c>
    </row>
    <row r="10" spans="1:7">
      <c r="A10" s="22"/>
      <c r="B10" s="28" t="s">
        <v>17</v>
      </c>
      <c r="C10" s="16">
        <f>ROUND(26,2)</f>
        <v>26</v>
      </c>
      <c r="D10" s="29">
        <v>0.435676</v>
      </c>
      <c r="E10" s="18">
        <f t="shared" si="0"/>
        <v>11.33</v>
      </c>
      <c r="F10" s="17"/>
      <c r="G10" s="19">
        <f t="shared" si="1"/>
        <v>37.33</v>
      </c>
    </row>
    <row r="11" spans="1:7">
      <c r="A11" s="22"/>
      <c r="B11" s="30" t="s">
        <v>18</v>
      </c>
      <c r="C11" s="31">
        <f>ROUND(19.65,2)</f>
        <v>19.65</v>
      </c>
      <c r="D11" s="32">
        <v>0.435676</v>
      </c>
      <c r="E11" s="33">
        <f t="shared" si="0"/>
        <v>8.56</v>
      </c>
      <c r="F11" s="34"/>
      <c r="G11" s="35">
        <f t="shared" si="1"/>
        <v>28.21</v>
      </c>
    </row>
    <row r="12" spans="1:7">
      <c r="A12" s="22"/>
      <c r="B12" s="15" t="s">
        <v>19</v>
      </c>
      <c r="C12" s="16">
        <f>ROUND(28.2,2)</f>
        <v>28.2</v>
      </c>
      <c r="D12" s="21">
        <v>0.435676</v>
      </c>
      <c r="E12" s="18">
        <f t="shared" si="0"/>
        <v>12.29</v>
      </c>
      <c r="F12" s="17"/>
      <c r="G12" s="19">
        <f t="shared" si="1"/>
        <v>40.49</v>
      </c>
    </row>
    <row r="13" spans="1:7">
      <c r="A13" s="22"/>
      <c r="B13" s="15" t="s">
        <v>20</v>
      </c>
      <c r="C13" s="16">
        <f>ROUND(22.05,2)</f>
        <v>22.05</v>
      </c>
      <c r="D13" s="21">
        <v>0.435676</v>
      </c>
      <c r="E13" s="18">
        <f t="shared" si="0"/>
        <v>9.61</v>
      </c>
      <c r="F13" s="17"/>
      <c r="G13" s="19">
        <f t="shared" si="1"/>
        <v>31.66</v>
      </c>
    </row>
    <row r="14" spans="1:7">
      <c r="A14" s="22"/>
      <c r="B14" s="15" t="s">
        <v>21</v>
      </c>
      <c r="C14" s="16">
        <f>ROUND(21.6,2)</f>
        <v>21.6</v>
      </c>
      <c r="D14" s="21">
        <v>0.435676</v>
      </c>
      <c r="E14" s="18">
        <f t="shared" si="0"/>
        <v>9.41</v>
      </c>
      <c r="F14" s="17"/>
      <c r="G14" s="19">
        <f t="shared" si="1"/>
        <v>31.01</v>
      </c>
    </row>
    <row r="15" spans="1:7">
      <c r="A15" s="22"/>
      <c r="B15" s="15" t="s">
        <v>22</v>
      </c>
      <c r="C15" s="16">
        <f>ROUND(21.42,2)</f>
        <v>21.42</v>
      </c>
      <c r="D15" s="21">
        <v>0.435676</v>
      </c>
      <c r="E15" s="18">
        <f t="shared" si="0"/>
        <v>9.33</v>
      </c>
      <c r="F15" s="17"/>
      <c r="G15" s="19">
        <f t="shared" si="1"/>
        <v>30.75</v>
      </c>
    </row>
    <row r="16" spans="1:7">
      <c r="A16" s="22"/>
      <c r="B16" s="15" t="s">
        <v>23</v>
      </c>
      <c r="C16" s="16">
        <f>ROUND(21.6,2)</f>
        <v>21.6</v>
      </c>
      <c r="D16" s="21">
        <v>0.435676</v>
      </c>
      <c r="E16" s="18">
        <f t="shared" si="0"/>
        <v>9.41</v>
      </c>
      <c r="F16" s="17"/>
      <c r="G16" s="19">
        <f t="shared" si="1"/>
        <v>31.01</v>
      </c>
    </row>
    <row r="17" spans="1:7">
      <c r="A17" s="22"/>
      <c r="B17" s="15" t="s">
        <v>24</v>
      </c>
      <c r="C17" s="16">
        <f>ROUND(22.05,2)</f>
        <v>22.05</v>
      </c>
      <c r="D17" s="21">
        <v>0.435676</v>
      </c>
      <c r="E17" s="18">
        <f t="shared" si="0"/>
        <v>9.61</v>
      </c>
      <c r="F17" s="17"/>
      <c r="G17" s="19">
        <f t="shared" si="1"/>
        <v>31.66</v>
      </c>
    </row>
    <row r="18" spans="1:7">
      <c r="A18" s="22"/>
      <c r="B18" s="15" t="s">
        <v>25</v>
      </c>
      <c r="C18" s="16">
        <f>ROUND(28.2,2)</f>
        <v>28.2</v>
      </c>
      <c r="D18" s="21">
        <v>0.435676</v>
      </c>
      <c r="E18" s="18">
        <f t="shared" si="0"/>
        <v>12.29</v>
      </c>
      <c r="F18" s="17"/>
      <c r="G18" s="19">
        <f t="shared" si="1"/>
        <v>40.49</v>
      </c>
    </row>
    <row r="19" spans="1:7">
      <c r="A19" s="22"/>
      <c r="B19" s="15" t="s">
        <v>26</v>
      </c>
      <c r="C19" s="16">
        <f>ROUND(19.65,2)</f>
        <v>19.65</v>
      </c>
      <c r="D19" s="21">
        <v>0.435676</v>
      </c>
      <c r="E19" s="18">
        <f t="shared" si="0"/>
        <v>8.56</v>
      </c>
      <c r="F19" s="17"/>
      <c r="G19" s="19">
        <f t="shared" si="1"/>
        <v>28.21</v>
      </c>
    </row>
    <row r="20" spans="1:7">
      <c r="A20" s="22"/>
      <c r="B20" s="15" t="s">
        <v>27</v>
      </c>
      <c r="C20" s="18">
        <f>ROUND(26,2)</f>
        <v>26</v>
      </c>
      <c r="D20" s="21">
        <v>0.435676</v>
      </c>
      <c r="E20" s="18">
        <f t="shared" si="0"/>
        <v>11.33</v>
      </c>
      <c r="F20" s="17"/>
      <c r="G20" s="19">
        <f t="shared" si="1"/>
        <v>37.33</v>
      </c>
    </row>
    <row r="21" spans="1:7">
      <c r="A21" s="22"/>
      <c r="B21" s="15" t="s">
        <v>28</v>
      </c>
      <c r="C21" s="16">
        <f>ROUND(26,2)</f>
        <v>26</v>
      </c>
      <c r="D21" s="21">
        <v>0.435676</v>
      </c>
      <c r="E21" s="18">
        <f t="shared" si="0"/>
        <v>11.33</v>
      </c>
      <c r="F21" s="17"/>
      <c r="G21" s="19">
        <f t="shared" si="1"/>
        <v>37.33</v>
      </c>
    </row>
    <row r="22" spans="1:7">
      <c r="A22" s="22"/>
      <c r="B22" s="15" t="s">
        <v>29</v>
      </c>
      <c r="C22" s="16">
        <f>ROUND(21.45,2)</f>
        <v>21.45</v>
      </c>
      <c r="D22" s="21">
        <v>0.435676</v>
      </c>
      <c r="E22" s="18">
        <f t="shared" si="0"/>
        <v>9.35</v>
      </c>
      <c r="F22" s="17"/>
      <c r="G22" s="19">
        <f t="shared" si="1"/>
        <v>30.8</v>
      </c>
    </row>
    <row r="23" spans="1:7">
      <c r="A23" s="22"/>
      <c r="B23" s="15" t="s">
        <v>30</v>
      </c>
      <c r="C23" s="16">
        <f>ROUND(28.2,2)</f>
        <v>28.2</v>
      </c>
      <c r="D23" s="21">
        <v>0.435676</v>
      </c>
      <c r="E23" s="18">
        <f t="shared" si="0"/>
        <v>12.29</v>
      </c>
      <c r="F23" s="17"/>
      <c r="G23" s="19">
        <f t="shared" si="1"/>
        <v>40.49</v>
      </c>
    </row>
    <row r="24" spans="1:7">
      <c r="A24" s="22"/>
      <c r="B24" s="15" t="s">
        <v>31</v>
      </c>
      <c r="C24" s="16">
        <f>ROUND(21.96,2)</f>
        <v>21.96</v>
      </c>
      <c r="D24" s="21">
        <v>0.435676</v>
      </c>
      <c r="E24" s="18">
        <f t="shared" si="0"/>
        <v>9.57</v>
      </c>
      <c r="F24" s="17"/>
      <c r="G24" s="19">
        <f t="shared" si="1"/>
        <v>31.53</v>
      </c>
    </row>
    <row r="25" spans="1:7">
      <c r="A25" s="22"/>
      <c r="B25" s="15" t="s">
        <v>32</v>
      </c>
      <c r="C25" s="18">
        <f>ROUND(19.44,2)</f>
        <v>19.44</v>
      </c>
      <c r="D25" s="21">
        <v>0.435676</v>
      </c>
      <c r="E25" s="18">
        <f t="shared" si="0"/>
        <v>8.47</v>
      </c>
      <c r="F25" s="17"/>
      <c r="G25" s="19">
        <f t="shared" si="1"/>
        <v>27.91</v>
      </c>
    </row>
    <row r="26" spans="1:7">
      <c r="A26" s="22"/>
      <c r="B26" s="15" t="s">
        <v>33</v>
      </c>
      <c r="C26" s="16">
        <f>ROUND(7.776,2)</f>
        <v>7.78</v>
      </c>
      <c r="D26" s="21">
        <v>0.435676</v>
      </c>
      <c r="E26" s="18">
        <f t="shared" si="0"/>
        <v>3.39</v>
      </c>
      <c r="F26" s="17"/>
      <c r="G26" s="19">
        <f t="shared" si="1"/>
        <v>11.17</v>
      </c>
    </row>
    <row r="27" spans="1:7">
      <c r="A27" s="22"/>
      <c r="B27" s="15" t="s">
        <v>34</v>
      </c>
      <c r="C27" s="16">
        <f>ROUND(7.776,2)</f>
        <v>7.78</v>
      </c>
      <c r="D27" s="21">
        <v>0.435676</v>
      </c>
      <c r="E27" s="18">
        <f t="shared" si="0"/>
        <v>3.39</v>
      </c>
      <c r="F27" s="17"/>
      <c r="G27" s="19">
        <f t="shared" si="1"/>
        <v>11.17</v>
      </c>
    </row>
    <row r="28" spans="1:7">
      <c r="A28" s="22"/>
      <c r="B28" s="15" t="s">
        <v>35</v>
      </c>
      <c r="C28" s="16">
        <f>ROUND(6.195,2)</f>
        <v>6.2</v>
      </c>
      <c r="D28" s="21">
        <v>0.435676</v>
      </c>
      <c r="E28" s="18">
        <f t="shared" si="0"/>
        <v>2.7</v>
      </c>
      <c r="F28" s="17"/>
      <c r="G28" s="19">
        <f t="shared" si="1"/>
        <v>8.9</v>
      </c>
    </row>
    <row r="29" spans="1:7">
      <c r="A29" s="22"/>
      <c r="B29" s="15" t="s">
        <v>36</v>
      </c>
      <c r="C29" s="16">
        <f>ROUND(6.195,2)</f>
        <v>6.2</v>
      </c>
      <c r="D29" s="21">
        <v>0.435676</v>
      </c>
      <c r="E29" s="18">
        <f t="shared" si="0"/>
        <v>2.7</v>
      </c>
      <c r="F29" s="17"/>
      <c r="G29" s="19">
        <f t="shared" si="1"/>
        <v>8.9</v>
      </c>
    </row>
    <row r="30" spans="1:7">
      <c r="A30" s="22"/>
      <c r="B30" s="15" t="s">
        <v>37</v>
      </c>
      <c r="C30" s="16">
        <f>ROUND(4.65,2)</f>
        <v>4.65</v>
      </c>
      <c r="D30" s="21">
        <v>0.435676</v>
      </c>
      <c r="E30" s="18">
        <f t="shared" si="0"/>
        <v>2.03</v>
      </c>
      <c r="F30" s="17"/>
      <c r="G30" s="19">
        <f t="shared" si="1"/>
        <v>6.68</v>
      </c>
    </row>
    <row r="31" spans="1:7">
      <c r="A31" s="22"/>
      <c r="B31" s="15" t="s">
        <v>38</v>
      </c>
      <c r="C31" s="16">
        <f>ROUND(14.175,2)</f>
        <v>14.18</v>
      </c>
      <c r="D31" s="21">
        <v>0.435676</v>
      </c>
      <c r="E31" s="18">
        <f t="shared" si="0"/>
        <v>6.18</v>
      </c>
      <c r="F31" s="17"/>
      <c r="G31" s="19">
        <f t="shared" si="1"/>
        <v>20.36</v>
      </c>
    </row>
    <row r="32" spans="1:7">
      <c r="A32" s="22"/>
      <c r="B32" s="15" t="s">
        <v>39</v>
      </c>
      <c r="C32" s="16">
        <f>ROUND(7.59,2)</f>
        <v>7.59</v>
      </c>
      <c r="D32" s="21">
        <v>0.435676</v>
      </c>
      <c r="E32" s="18">
        <f t="shared" si="0"/>
        <v>3.31</v>
      </c>
      <c r="F32" s="17"/>
      <c r="G32" s="19">
        <f t="shared" si="1"/>
        <v>10.9</v>
      </c>
    </row>
    <row r="33" spans="1:7">
      <c r="A33" s="22"/>
      <c r="B33" s="15" t="s">
        <v>40</v>
      </c>
      <c r="C33" s="16">
        <f>ROUND(7.26,2)</f>
        <v>7.26</v>
      </c>
      <c r="D33" s="21">
        <v>0.435676</v>
      </c>
      <c r="E33" s="18">
        <f t="shared" si="0"/>
        <v>3.16</v>
      </c>
      <c r="F33" s="17"/>
      <c r="G33" s="19">
        <f t="shared" si="1"/>
        <v>10.42</v>
      </c>
    </row>
    <row r="34" spans="1:7">
      <c r="A34" s="22"/>
      <c r="B34" s="15" t="s">
        <v>41</v>
      </c>
      <c r="C34" s="16">
        <f>ROUND(19.5,2)</f>
        <v>19.5</v>
      </c>
      <c r="D34" s="21">
        <v>0.435676</v>
      </c>
      <c r="E34" s="18">
        <f t="shared" si="0"/>
        <v>8.5</v>
      </c>
      <c r="F34" s="17"/>
      <c r="G34" s="19">
        <f t="shared" si="1"/>
        <v>28</v>
      </c>
    </row>
    <row r="35" spans="1:7">
      <c r="A35" s="22"/>
      <c r="B35" s="15" t="s">
        <v>42</v>
      </c>
      <c r="C35" s="16">
        <f>ROUND(7.59,2)</f>
        <v>7.59</v>
      </c>
      <c r="D35" s="21">
        <v>0.435676</v>
      </c>
      <c r="E35" s="18">
        <f t="shared" si="0"/>
        <v>3.31</v>
      </c>
      <c r="F35" s="17"/>
      <c r="G35" s="19">
        <f t="shared" si="1"/>
        <v>10.9</v>
      </c>
    </row>
    <row r="36" spans="1:7">
      <c r="A36" s="22"/>
      <c r="B36" s="15" t="s">
        <v>43</v>
      </c>
      <c r="C36" s="16">
        <f>ROUND(7.26,2)</f>
        <v>7.26</v>
      </c>
      <c r="D36" s="21">
        <v>0.435676</v>
      </c>
      <c r="E36" s="18">
        <f t="shared" si="0"/>
        <v>3.16</v>
      </c>
      <c r="F36" s="17"/>
      <c r="G36" s="19">
        <f t="shared" si="1"/>
        <v>10.42</v>
      </c>
    </row>
    <row r="37" spans="1:7">
      <c r="A37" s="22"/>
      <c r="B37" s="15" t="s">
        <v>44</v>
      </c>
      <c r="C37" s="16">
        <f>ROUND(12.996,2)</f>
        <v>13</v>
      </c>
      <c r="D37" s="21">
        <v>0.435676</v>
      </c>
      <c r="E37" s="18">
        <f t="shared" si="0"/>
        <v>5.66</v>
      </c>
      <c r="F37" s="17"/>
      <c r="G37" s="19">
        <f t="shared" si="1"/>
        <v>18.66</v>
      </c>
    </row>
    <row r="38" spans="1:7">
      <c r="A38" s="22"/>
      <c r="B38" s="15" t="s">
        <v>45</v>
      </c>
      <c r="C38" s="16">
        <f>ROUND(4.65,2)</f>
        <v>4.65</v>
      </c>
      <c r="D38" s="21">
        <v>0.435676</v>
      </c>
      <c r="E38" s="18">
        <f t="shared" si="0"/>
        <v>2.03</v>
      </c>
      <c r="F38" s="17"/>
      <c r="G38" s="19">
        <f t="shared" si="1"/>
        <v>6.68</v>
      </c>
    </row>
    <row r="39" spans="1:7">
      <c r="A39" s="22"/>
      <c r="B39" s="15" t="s">
        <v>46</v>
      </c>
      <c r="C39" s="16">
        <f>ROUND(6.195,2)</f>
        <v>6.2</v>
      </c>
      <c r="D39" s="21">
        <v>0.435676</v>
      </c>
      <c r="E39" s="18">
        <f t="shared" si="0"/>
        <v>2.7</v>
      </c>
      <c r="F39" s="17"/>
      <c r="G39" s="19">
        <f t="shared" si="1"/>
        <v>8.9</v>
      </c>
    </row>
    <row r="40" spans="1:7">
      <c r="A40" s="22"/>
      <c r="B40" s="15" t="s">
        <v>47</v>
      </c>
      <c r="C40" s="16">
        <f>ROUND(6.195,2)</f>
        <v>6.2</v>
      </c>
      <c r="D40" s="21">
        <v>0.435676</v>
      </c>
      <c r="E40" s="18">
        <f t="shared" si="0"/>
        <v>2.7</v>
      </c>
      <c r="F40" s="17"/>
      <c r="G40" s="19">
        <f t="shared" si="1"/>
        <v>8.9</v>
      </c>
    </row>
    <row r="41" spans="1:7">
      <c r="A41" s="22"/>
      <c r="B41" s="15" t="s">
        <v>48</v>
      </c>
      <c r="C41" s="16">
        <f>ROUND(6.195,2)</f>
        <v>6.2</v>
      </c>
      <c r="D41" s="21">
        <v>0.435676</v>
      </c>
      <c r="E41" s="18">
        <f t="shared" si="0"/>
        <v>2.7</v>
      </c>
      <c r="F41" s="17"/>
      <c r="G41" s="19">
        <f t="shared" si="1"/>
        <v>8.9</v>
      </c>
    </row>
    <row r="42" spans="1:7">
      <c r="A42" s="22"/>
      <c r="B42" s="15" t="s">
        <v>49</v>
      </c>
      <c r="C42" s="16">
        <f>ROUND(8.64,2)</f>
        <v>8.64</v>
      </c>
      <c r="D42" s="21">
        <v>0.435676</v>
      </c>
      <c r="E42" s="18">
        <f t="shared" si="0"/>
        <v>3.76</v>
      </c>
      <c r="F42" s="17"/>
      <c r="G42" s="19">
        <f t="shared" si="1"/>
        <v>12.4</v>
      </c>
    </row>
    <row r="43" spans="1:7">
      <c r="A43" s="22"/>
      <c r="B43" s="15" t="s">
        <v>50</v>
      </c>
      <c r="C43" s="16">
        <f>ROUND(8.64,2)</f>
        <v>8.64</v>
      </c>
      <c r="D43" s="21">
        <v>0.435676</v>
      </c>
      <c r="E43" s="18">
        <f t="shared" si="0"/>
        <v>3.76</v>
      </c>
      <c r="F43" s="17"/>
      <c r="G43" s="19">
        <f t="shared" si="1"/>
        <v>12.4</v>
      </c>
    </row>
    <row r="44" spans="1:7">
      <c r="A44" s="22"/>
      <c r="B44" s="15" t="s">
        <v>51</v>
      </c>
      <c r="C44" s="16">
        <f>ROUND(8.64,2)</f>
        <v>8.64</v>
      </c>
      <c r="D44" s="21">
        <v>0.435676</v>
      </c>
      <c r="E44" s="18">
        <f t="shared" si="0"/>
        <v>3.76</v>
      </c>
      <c r="F44" s="17"/>
      <c r="G44" s="19">
        <f t="shared" si="1"/>
        <v>12.4</v>
      </c>
    </row>
    <row r="45" spans="1:7">
      <c r="A45" s="22"/>
      <c r="B45" s="23" t="s">
        <v>52</v>
      </c>
      <c r="C45" s="24">
        <f>ROUND(8.64,2)</f>
        <v>8.64</v>
      </c>
      <c r="D45" s="21">
        <v>0.435676</v>
      </c>
      <c r="E45" s="18">
        <f t="shared" si="0"/>
        <v>3.76</v>
      </c>
      <c r="F45" s="17"/>
      <c r="G45" s="19">
        <f t="shared" si="1"/>
        <v>12.4</v>
      </c>
    </row>
    <row r="46" spans="1:7">
      <c r="A46" s="22"/>
      <c r="B46" s="15" t="s">
        <v>53</v>
      </c>
      <c r="C46" s="16">
        <f>ROUND(6.195,2)</f>
        <v>6.2</v>
      </c>
      <c r="D46" s="21">
        <v>0.435676</v>
      </c>
      <c r="E46" s="18">
        <f t="shared" si="0"/>
        <v>2.7</v>
      </c>
      <c r="F46" s="17"/>
      <c r="G46" s="19">
        <f t="shared" si="1"/>
        <v>8.9</v>
      </c>
    </row>
    <row r="47" spans="1:7">
      <c r="A47" s="22"/>
      <c r="B47" s="15" t="s">
        <v>54</v>
      </c>
      <c r="C47" s="16">
        <f>ROUND(6.195,2)</f>
        <v>6.2</v>
      </c>
      <c r="D47" s="21">
        <v>0.435676</v>
      </c>
      <c r="E47" s="18">
        <f t="shared" ref="E47:E62" si="2">ROUND(C47*D47,2)</f>
        <v>2.7</v>
      </c>
      <c r="F47" s="17"/>
      <c r="G47" s="19">
        <f t="shared" ref="G47:G61" si="3">C47+E47</f>
        <v>8.9</v>
      </c>
    </row>
    <row r="48" spans="1:7">
      <c r="A48" s="22"/>
      <c r="B48" s="15" t="s">
        <v>55</v>
      </c>
      <c r="C48" s="16">
        <f>ROUND(6.195,2)</f>
        <v>6.2</v>
      </c>
      <c r="D48" s="21">
        <v>0.435676</v>
      </c>
      <c r="E48" s="18">
        <f t="shared" si="2"/>
        <v>2.7</v>
      </c>
      <c r="F48" s="17"/>
      <c r="G48" s="19">
        <f t="shared" si="3"/>
        <v>8.9</v>
      </c>
    </row>
    <row r="49" spans="1:7">
      <c r="A49" s="22"/>
      <c r="B49" s="15" t="s">
        <v>56</v>
      </c>
      <c r="C49" s="16">
        <f>ROUND(4.65,2)</f>
        <v>4.65</v>
      </c>
      <c r="D49" s="29">
        <v>0.435676</v>
      </c>
      <c r="E49" s="18">
        <f t="shared" si="2"/>
        <v>2.03</v>
      </c>
      <c r="F49" s="17"/>
      <c r="G49" s="19">
        <f t="shared" si="3"/>
        <v>6.68</v>
      </c>
    </row>
    <row r="50" spans="1:7">
      <c r="A50" s="22"/>
      <c r="B50" s="15" t="s">
        <v>57</v>
      </c>
      <c r="C50" s="16">
        <f>ROUND(12.996,2)</f>
        <v>13</v>
      </c>
      <c r="D50" s="32">
        <v>0.435676</v>
      </c>
      <c r="E50" s="18">
        <f t="shared" si="2"/>
        <v>5.66</v>
      </c>
      <c r="F50" s="17"/>
      <c r="G50" s="19">
        <f t="shared" si="3"/>
        <v>18.66</v>
      </c>
    </row>
    <row r="51" spans="1:7">
      <c r="A51" s="22"/>
      <c r="B51" s="15" t="s">
        <v>58</v>
      </c>
      <c r="C51" s="16">
        <f>ROUND(7.59,2)</f>
        <v>7.59</v>
      </c>
      <c r="D51" s="21">
        <v>0.435676</v>
      </c>
      <c r="E51" s="18">
        <f t="shared" si="2"/>
        <v>3.31</v>
      </c>
      <c r="F51" s="17"/>
      <c r="G51" s="19">
        <f t="shared" si="3"/>
        <v>10.9</v>
      </c>
    </row>
    <row r="52" spans="1:7">
      <c r="A52" s="22"/>
      <c r="B52" s="15" t="s">
        <v>59</v>
      </c>
      <c r="C52" s="16">
        <f>ROUND(7.26,2)</f>
        <v>7.26</v>
      </c>
      <c r="D52" s="21">
        <v>0.435676</v>
      </c>
      <c r="E52" s="18">
        <f t="shared" si="2"/>
        <v>3.16</v>
      </c>
      <c r="F52" s="17"/>
      <c r="G52" s="19">
        <f t="shared" si="3"/>
        <v>10.42</v>
      </c>
    </row>
    <row r="53" spans="1:7">
      <c r="A53" s="22"/>
      <c r="B53" s="15" t="s">
        <v>60</v>
      </c>
      <c r="C53" s="16">
        <f>ROUND(19.5,2)</f>
        <v>19.5</v>
      </c>
      <c r="D53" s="21">
        <v>0.435676</v>
      </c>
      <c r="E53" s="18">
        <f t="shared" si="2"/>
        <v>8.5</v>
      </c>
      <c r="F53" s="17"/>
      <c r="G53" s="19">
        <f t="shared" si="3"/>
        <v>28</v>
      </c>
    </row>
    <row r="54" spans="1:7">
      <c r="A54" s="22"/>
      <c r="B54" s="15" t="s">
        <v>61</v>
      </c>
      <c r="C54" s="16">
        <f>ROUND(7.59,2)</f>
        <v>7.59</v>
      </c>
      <c r="D54" s="21">
        <v>0.435676</v>
      </c>
      <c r="E54" s="18">
        <f t="shared" si="2"/>
        <v>3.31</v>
      </c>
      <c r="F54" s="17"/>
      <c r="G54" s="19">
        <f t="shared" si="3"/>
        <v>10.9</v>
      </c>
    </row>
    <row r="55" spans="1:7">
      <c r="A55" s="22"/>
      <c r="B55" s="23" t="s">
        <v>62</v>
      </c>
      <c r="C55" s="24">
        <f>ROUND(7.26,2)</f>
        <v>7.26</v>
      </c>
      <c r="D55" s="21">
        <v>0.435676</v>
      </c>
      <c r="E55" s="25">
        <f t="shared" si="2"/>
        <v>3.16</v>
      </c>
      <c r="F55" s="26"/>
      <c r="G55" s="27">
        <f t="shared" si="3"/>
        <v>10.42</v>
      </c>
    </row>
    <row r="56" spans="1:7">
      <c r="A56" s="22"/>
      <c r="B56" s="28" t="s">
        <v>63</v>
      </c>
      <c r="C56" s="16">
        <f>ROUND(14.175,2)</f>
        <v>14.18</v>
      </c>
      <c r="D56" s="29">
        <v>0.435676</v>
      </c>
      <c r="E56" s="18">
        <f t="shared" si="2"/>
        <v>6.18</v>
      </c>
      <c r="F56" s="17"/>
      <c r="G56" s="19">
        <f t="shared" si="3"/>
        <v>20.36</v>
      </c>
    </row>
    <row r="57" spans="1:7">
      <c r="A57" s="22"/>
      <c r="B57" s="30" t="s">
        <v>64</v>
      </c>
      <c r="C57" s="31">
        <f>ROUND(4.65,2)</f>
        <v>4.65</v>
      </c>
      <c r="D57" s="32">
        <v>0.435676</v>
      </c>
      <c r="E57" s="33">
        <f t="shared" si="2"/>
        <v>2.03</v>
      </c>
      <c r="F57" s="34"/>
      <c r="G57" s="35">
        <f t="shared" si="3"/>
        <v>6.68</v>
      </c>
    </row>
    <row r="58" spans="1:7">
      <c r="A58" s="22"/>
      <c r="B58" s="15" t="s">
        <v>65</v>
      </c>
      <c r="C58" s="16">
        <f>ROUND(6.195,2)</f>
        <v>6.2</v>
      </c>
      <c r="D58" s="21">
        <v>0.435676</v>
      </c>
      <c r="E58" s="18">
        <f t="shared" si="2"/>
        <v>2.7</v>
      </c>
      <c r="F58" s="17"/>
      <c r="G58" s="19">
        <f t="shared" si="3"/>
        <v>8.9</v>
      </c>
    </row>
    <row r="59" spans="1:7">
      <c r="A59" s="22"/>
      <c r="B59" s="15" t="s">
        <v>66</v>
      </c>
      <c r="C59" s="16">
        <f>ROUND(6.195,2)</f>
        <v>6.2</v>
      </c>
      <c r="D59" s="21">
        <v>0.435676</v>
      </c>
      <c r="E59" s="18">
        <f t="shared" si="2"/>
        <v>2.7</v>
      </c>
      <c r="F59" s="17"/>
      <c r="G59" s="19">
        <f t="shared" si="3"/>
        <v>8.9</v>
      </c>
    </row>
    <row r="60" spans="1:7">
      <c r="A60" s="22"/>
      <c r="B60" s="15" t="s">
        <v>67</v>
      </c>
      <c r="C60" s="16">
        <f>ROUND(7.776,2)</f>
        <v>7.78</v>
      </c>
      <c r="D60" s="21">
        <v>0.435676</v>
      </c>
      <c r="E60" s="18">
        <f t="shared" si="2"/>
        <v>3.39</v>
      </c>
      <c r="F60" s="17"/>
      <c r="G60" s="19">
        <f t="shared" si="3"/>
        <v>11.17</v>
      </c>
    </row>
    <row r="61" spans="1:7">
      <c r="A61" s="36"/>
      <c r="B61" s="15" t="s">
        <v>68</v>
      </c>
      <c r="C61" s="16">
        <f>ROUND(7.776,2)</f>
        <v>7.78</v>
      </c>
      <c r="D61" s="21">
        <v>0.435676</v>
      </c>
      <c r="E61" s="18">
        <f t="shared" si="2"/>
        <v>3.39</v>
      </c>
      <c r="F61" s="17"/>
      <c r="G61" s="19">
        <f t="shared" si="3"/>
        <v>11.17</v>
      </c>
    </row>
    <row r="62" spans="1:7">
      <c r="A62" s="14" t="s">
        <v>69</v>
      </c>
      <c r="B62" s="37" t="s">
        <v>70</v>
      </c>
      <c r="C62" s="38">
        <f>ROUND(110.084,2)</f>
        <v>110.08</v>
      </c>
      <c r="D62" s="39">
        <v>0.24705</v>
      </c>
      <c r="E62" s="18">
        <f t="shared" si="2"/>
        <v>27.2</v>
      </c>
      <c r="F62" s="38">
        <v>6.332</v>
      </c>
      <c r="G62" s="19">
        <f t="shared" ref="G62" si="4">C62+E62</f>
        <v>137.28</v>
      </c>
    </row>
    <row r="63" spans="1:7">
      <c r="A63" s="14"/>
      <c r="B63" s="37" t="s">
        <v>71</v>
      </c>
      <c r="C63" s="38">
        <f t="shared" ref="C63:C68" si="5">ROUND(87.09,2)</f>
        <v>87.09</v>
      </c>
      <c r="D63" s="39">
        <v>0.24705</v>
      </c>
      <c r="E63" s="18">
        <f t="shared" ref="E63:E94" si="6">ROUND(C63*D63,2)</f>
        <v>21.52</v>
      </c>
      <c r="F63" s="38">
        <v>7</v>
      </c>
      <c r="G63" s="19">
        <f t="shared" ref="G63:G94" si="7">C63+E63</f>
        <v>108.61</v>
      </c>
    </row>
    <row r="64" spans="1:7">
      <c r="A64" s="14"/>
      <c r="B64" s="37" t="s">
        <v>72</v>
      </c>
      <c r="C64" s="38">
        <f t="shared" si="5"/>
        <v>87.09</v>
      </c>
      <c r="D64" s="39">
        <v>0.24705</v>
      </c>
      <c r="E64" s="18">
        <f t="shared" si="6"/>
        <v>21.52</v>
      </c>
      <c r="F64" s="38">
        <v>7</v>
      </c>
      <c r="G64" s="19">
        <f t="shared" si="7"/>
        <v>108.61</v>
      </c>
    </row>
    <row r="65" spans="1:7">
      <c r="A65" s="14"/>
      <c r="B65" s="37" t="s">
        <v>73</v>
      </c>
      <c r="C65" s="38">
        <f>ROUND(114.541,2)</f>
        <v>114.54</v>
      </c>
      <c r="D65" s="39">
        <v>0.24705</v>
      </c>
      <c r="E65" s="18">
        <f t="shared" si="6"/>
        <v>28.3</v>
      </c>
      <c r="F65" s="38">
        <v>5.6</v>
      </c>
      <c r="G65" s="19">
        <f t="shared" si="7"/>
        <v>142.84</v>
      </c>
    </row>
    <row r="66" spans="1:7">
      <c r="A66" s="14"/>
      <c r="B66" s="37" t="s">
        <v>74</v>
      </c>
      <c r="C66" s="38">
        <f>ROUND(114.541,2)</f>
        <v>114.54</v>
      </c>
      <c r="D66" s="39">
        <v>0.24705</v>
      </c>
      <c r="E66" s="18">
        <f t="shared" si="6"/>
        <v>28.3</v>
      </c>
      <c r="F66" s="38">
        <v>5.6</v>
      </c>
      <c r="G66" s="19">
        <f t="shared" si="7"/>
        <v>142.84</v>
      </c>
    </row>
    <row r="67" spans="1:7">
      <c r="A67" s="14"/>
      <c r="B67" s="37" t="s">
        <v>75</v>
      </c>
      <c r="C67" s="38">
        <f t="shared" si="5"/>
        <v>87.09</v>
      </c>
      <c r="D67" s="39">
        <v>0.24705</v>
      </c>
      <c r="E67" s="18">
        <f t="shared" si="6"/>
        <v>21.52</v>
      </c>
      <c r="F67" s="38">
        <v>7</v>
      </c>
      <c r="G67" s="19">
        <f t="shared" si="7"/>
        <v>108.61</v>
      </c>
    </row>
    <row r="68" spans="1:7">
      <c r="A68" s="14"/>
      <c r="B68" s="37" t="s">
        <v>76</v>
      </c>
      <c r="C68" s="38">
        <f t="shared" si="5"/>
        <v>87.09</v>
      </c>
      <c r="D68" s="39">
        <v>0.24705</v>
      </c>
      <c r="E68" s="18">
        <f t="shared" si="6"/>
        <v>21.52</v>
      </c>
      <c r="F68" s="38">
        <v>7</v>
      </c>
      <c r="G68" s="19">
        <f t="shared" si="7"/>
        <v>108.61</v>
      </c>
    </row>
    <row r="69" spans="1:7">
      <c r="A69" s="14"/>
      <c r="B69" s="37" t="s">
        <v>77</v>
      </c>
      <c r="C69" s="38">
        <f>ROUND(110.084,2)</f>
        <v>110.08</v>
      </c>
      <c r="D69" s="39">
        <v>0.24705</v>
      </c>
      <c r="E69" s="18">
        <f t="shared" si="6"/>
        <v>27.2</v>
      </c>
      <c r="F69" s="38">
        <v>6.332</v>
      </c>
      <c r="G69" s="19">
        <f t="shared" si="7"/>
        <v>137.28</v>
      </c>
    </row>
    <row r="70" spans="1:7">
      <c r="A70" s="40" t="s">
        <v>78</v>
      </c>
      <c r="B70" s="41" t="s">
        <v>79</v>
      </c>
      <c r="C70" s="38">
        <f>ROUND(110.084,2)</f>
        <v>110.08</v>
      </c>
      <c r="D70" s="39">
        <v>0.24705</v>
      </c>
      <c r="E70" s="18">
        <f t="shared" si="6"/>
        <v>27.2</v>
      </c>
      <c r="F70" s="38">
        <v>6.332</v>
      </c>
      <c r="G70" s="19">
        <f t="shared" si="7"/>
        <v>137.28</v>
      </c>
    </row>
    <row r="71" spans="1:7">
      <c r="A71" s="40"/>
      <c r="B71" s="41" t="s">
        <v>80</v>
      </c>
      <c r="C71" s="38">
        <f t="shared" ref="C71:C76" si="8">ROUND(87.09,2)</f>
        <v>87.09</v>
      </c>
      <c r="D71" s="39">
        <v>0.24705</v>
      </c>
      <c r="E71" s="18">
        <f t="shared" si="6"/>
        <v>21.52</v>
      </c>
      <c r="F71" s="38">
        <v>7</v>
      </c>
      <c r="G71" s="19">
        <f t="shared" si="7"/>
        <v>108.61</v>
      </c>
    </row>
    <row r="72" spans="1:7">
      <c r="A72" s="40"/>
      <c r="B72" s="41" t="s">
        <v>81</v>
      </c>
      <c r="C72" s="38">
        <f t="shared" si="8"/>
        <v>87.09</v>
      </c>
      <c r="D72" s="39">
        <v>0.24705</v>
      </c>
      <c r="E72" s="18">
        <f t="shared" si="6"/>
        <v>21.52</v>
      </c>
      <c r="F72" s="38">
        <v>7</v>
      </c>
      <c r="G72" s="19">
        <f t="shared" si="7"/>
        <v>108.61</v>
      </c>
    </row>
    <row r="73" spans="1:7">
      <c r="A73" s="40"/>
      <c r="B73" s="41" t="s">
        <v>82</v>
      </c>
      <c r="C73" s="38">
        <f>ROUND(114.541,2)</f>
        <v>114.54</v>
      </c>
      <c r="D73" s="39">
        <v>0.24705</v>
      </c>
      <c r="E73" s="18">
        <f t="shared" si="6"/>
        <v>28.3</v>
      </c>
      <c r="F73" s="38">
        <v>5.6</v>
      </c>
      <c r="G73" s="19">
        <f t="shared" si="7"/>
        <v>142.84</v>
      </c>
    </row>
    <row r="74" spans="1:7">
      <c r="A74" s="40"/>
      <c r="B74" s="41" t="s">
        <v>83</v>
      </c>
      <c r="C74" s="38">
        <f>ROUND(114.541,2)</f>
        <v>114.54</v>
      </c>
      <c r="D74" s="39">
        <v>0.24705</v>
      </c>
      <c r="E74" s="18">
        <f t="shared" si="6"/>
        <v>28.3</v>
      </c>
      <c r="F74" s="38">
        <v>5.6</v>
      </c>
      <c r="G74" s="19">
        <f t="shared" si="7"/>
        <v>142.84</v>
      </c>
    </row>
    <row r="75" spans="1:7">
      <c r="A75" s="40"/>
      <c r="B75" s="41" t="s">
        <v>84</v>
      </c>
      <c r="C75" s="38">
        <f t="shared" si="8"/>
        <v>87.09</v>
      </c>
      <c r="D75" s="39">
        <v>0.24705</v>
      </c>
      <c r="E75" s="18">
        <f t="shared" si="6"/>
        <v>21.52</v>
      </c>
      <c r="F75" s="38">
        <v>7</v>
      </c>
      <c r="G75" s="19">
        <f t="shared" si="7"/>
        <v>108.61</v>
      </c>
    </row>
    <row r="76" spans="1:7">
      <c r="A76" s="40"/>
      <c r="B76" s="41" t="s">
        <v>85</v>
      </c>
      <c r="C76" s="38">
        <f t="shared" si="8"/>
        <v>87.09</v>
      </c>
      <c r="D76" s="39">
        <v>0.24705</v>
      </c>
      <c r="E76" s="18">
        <f t="shared" si="6"/>
        <v>21.52</v>
      </c>
      <c r="F76" s="38">
        <v>7</v>
      </c>
      <c r="G76" s="19">
        <f t="shared" si="7"/>
        <v>108.61</v>
      </c>
    </row>
    <row r="77" spans="1:7">
      <c r="A77" s="42"/>
      <c r="B77" s="41" t="s">
        <v>86</v>
      </c>
      <c r="C77" s="38">
        <f>ROUND(110.084,2)</f>
        <v>110.08</v>
      </c>
      <c r="D77" s="39">
        <v>0.24705</v>
      </c>
      <c r="E77" s="18">
        <f t="shared" si="6"/>
        <v>27.2</v>
      </c>
      <c r="F77" s="38">
        <v>6.332</v>
      </c>
      <c r="G77" s="19">
        <f t="shared" si="7"/>
        <v>137.28</v>
      </c>
    </row>
    <row r="78" spans="1:7">
      <c r="A78" s="42" t="s">
        <v>87</v>
      </c>
      <c r="B78" s="43" t="s">
        <v>88</v>
      </c>
      <c r="C78" s="38">
        <f>ROUND(110.084,2)</f>
        <v>110.08</v>
      </c>
      <c r="D78" s="39">
        <v>0.24705</v>
      </c>
      <c r="E78" s="18">
        <f t="shared" si="6"/>
        <v>27.2</v>
      </c>
      <c r="F78" s="38">
        <v>6.332</v>
      </c>
      <c r="G78" s="19">
        <f t="shared" si="7"/>
        <v>137.28</v>
      </c>
    </row>
    <row r="79" spans="1:7">
      <c r="A79" s="14"/>
      <c r="B79" s="43" t="s">
        <v>89</v>
      </c>
      <c r="C79" s="38">
        <f t="shared" ref="C79:C84" si="9">ROUND(87.09,2)</f>
        <v>87.09</v>
      </c>
      <c r="D79" s="39">
        <v>0.24705</v>
      </c>
      <c r="E79" s="18">
        <f t="shared" si="6"/>
        <v>21.52</v>
      </c>
      <c r="F79" s="38">
        <v>7</v>
      </c>
      <c r="G79" s="19">
        <f t="shared" si="7"/>
        <v>108.61</v>
      </c>
    </row>
    <row r="80" spans="1:7">
      <c r="A80" s="14"/>
      <c r="B80" s="43" t="s">
        <v>90</v>
      </c>
      <c r="C80" s="38">
        <f t="shared" si="9"/>
        <v>87.09</v>
      </c>
      <c r="D80" s="39">
        <v>0.24705</v>
      </c>
      <c r="E80" s="18">
        <f t="shared" si="6"/>
        <v>21.52</v>
      </c>
      <c r="F80" s="38">
        <v>7</v>
      </c>
      <c r="G80" s="19">
        <f t="shared" si="7"/>
        <v>108.61</v>
      </c>
    </row>
    <row r="81" spans="1:7">
      <c r="A81" s="14"/>
      <c r="B81" s="43" t="s">
        <v>91</v>
      </c>
      <c r="C81" s="38">
        <f>ROUND(114.541,2)</f>
        <v>114.54</v>
      </c>
      <c r="D81" s="39">
        <v>0.24705</v>
      </c>
      <c r="E81" s="18">
        <f t="shared" si="6"/>
        <v>28.3</v>
      </c>
      <c r="F81" s="38">
        <v>5.6</v>
      </c>
      <c r="G81" s="19">
        <f t="shared" si="7"/>
        <v>142.84</v>
      </c>
    </row>
    <row r="82" spans="1:7">
      <c r="A82" s="14"/>
      <c r="B82" s="43" t="s">
        <v>92</v>
      </c>
      <c r="C82" s="38">
        <f>ROUND(114.541,2)</f>
        <v>114.54</v>
      </c>
      <c r="D82" s="39">
        <v>0.24705</v>
      </c>
      <c r="E82" s="18">
        <f t="shared" si="6"/>
        <v>28.3</v>
      </c>
      <c r="F82" s="38">
        <v>5.6</v>
      </c>
      <c r="G82" s="19">
        <f t="shared" si="7"/>
        <v>142.84</v>
      </c>
    </row>
    <row r="83" spans="1:7">
      <c r="A83" s="14"/>
      <c r="B83" s="43" t="s">
        <v>93</v>
      </c>
      <c r="C83" s="38">
        <f t="shared" si="9"/>
        <v>87.09</v>
      </c>
      <c r="D83" s="39">
        <v>0.24705</v>
      </c>
      <c r="E83" s="18">
        <f t="shared" si="6"/>
        <v>21.52</v>
      </c>
      <c r="F83" s="38">
        <v>7</v>
      </c>
      <c r="G83" s="19">
        <f t="shared" si="7"/>
        <v>108.61</v>
      </c>
    </row>
    <row r="84" spans="1:7">
      <c r="A84" s="14"/>
      <c r="B84" s="43" t="s">
        <v>94</v>
      </c>
      <c r="C84" s="38">
        <f t="shared" si="9"/>
        <v>87.09</v>
      </c>
      <c r="D84" s="39">
        <v>0.24705</v>
      </c>
      <c r="E84" s="18">
        <f t="shared" si="6"/>
        <v>21.52</v>
      </c>
      <c r="F84" s="38">
        <v>7</v>
      </c>
      <c r="G84" s="19">
        <f t="shared" si="7"/>
        <v>108.61</v>
      </c>
    </row>
    <row r="85" spans="1:7">
      <c r="A85" s="14"/>
      <c r="B85" s="43" t="s">
        <v>95</v>
      </c>
      <c r="C85" s="38">
        <f>ROUND(110.084,2)</f>
        <v>110.08</v>
      </c>
      <c r="D85" s="39">
        <v>0.24705</v>
      </c>
      <c r="E85" s="18">
        <f t="shared" si="6"/>
        <v>27.2</v>
      </c>
      <c r="F85" s="38">
        <v>6.332</v>
      </c>
      <c r="G85" s="19">
        <f t="shared" si="7"/>
        <v>137.28</v>
      </c>
    </row>
    <row r="86" spans="1:7">
      <c r="A86" s="14" t="s">
        <v>96</v>
      </c>
      <c r="B86" s="43" t="s">
        <v>97</v>
      </c>
      <c r="C86" s="38">
        <f>ROUND(110.084,2)</f>
        <v>110.08</v>
      </c>
      <c r="D86" s="39">
        <v>0.24705</v>
      </c>
      <c r="E86" s="18">
        <f t="shared" si="6"/>
        <v>27.2</v>
      </c>
      <c r="F86" s="38">
        <v>6.332</v>
      </c>
      <c r="G86" s="19">
        <f t="shared" si="7"/>
        <v>137.28</v>
      </c>
    </row>
    <row r="87" spans="1:7">
      <c r="A87" s="14"/>
      <c r="B87" s="43" t="s">
        <v>98</v>
      </c>
      <c r="C87" s="38">
        <f t="shared" ref="C87:C92" si="10">ROUND(87.09,2)</f>
        <v>87.09</v>
      </c>
      <c r="D87" s="39">
        <v>0.24705</v>
      </c>
      <c r="E87" s="18">
        <f t="shared" si="6"/>
        <v>21.52</v>
      </c>
      <c r="F87" s="38">
        <v>7</v>
      </c>
      <c r="G87" s="19">
        <f t="shared" si="7"/>
        <v>108.61</v>
      </c>
    </row>
    <row r="88" spans="1:7">
      <c r="A88" s="14"/>
      <c r="B88" s="43" t="s">
        <v>99</v>
      </c>
      <c r="C88" s="38">
        <f t="shared" si="10"/>
        <v>87.09</v>
      </c>
      <c r="D88" s="39">
        <v>0.24705</v>
      </c>
      <c r="E88" s="18">
        <f t="shared" si="6"/>
        <v>21.52</v>
      </c>
      <c r="F88" s="38">
        <v>7</v>
      </c>
      <c r="G88" s="19">
        <f t="shared" si="7"/>
        <v>108.61</v>
      </c>
    </row>
    <row r="89" spans="1:7">
      <c r="A89" s="14"/>
      <c r="B89" s="43" t="s">
        <v>100</v>
      </c>
      <c r="C89" s="38">
        <f>ROUND(114.541,2)</f>
        <v>114.54</v>
      </c>
      <c r="D89" s="39">
        <v>0.24705</v>
      </c>
      <c r="E89" s="18">
        <f t="shared" si="6"/>
        <v>28.3</v>
      </c>
      <c r="F89" s="38">
        <v>5.6</v>
      </c>
      <c r="G89" s="19">
        <f t="shared" si="7"/>
        <v>142.84</v>
      </c>
    </row>
    <row r="90" spans="1:7">
      <c r="A90" s="14"/>
      <c r="B90" s="43" t="s">
        <v>101</v>
      </c>
      <c r="C90" s="38">
        <f>ROUND(114.541,2)</f>
        <v>114.54</v>
      </c>
      <c r="D90" s="39">
        <v>0.24705</v>
      </c>
      <c r="E90" s="18">
        <f t="shared" si="6"/>
        <v>28.3</v>
      </c>
      <c r="F90" s="38">
        <v>5.6</v>
      </c>
      <c r="G90" s="19">
        <f t="shared" si="7"/>
        <v>142.84</v>
      </c>
    </row>
    <row r="91" spans="1:7">
      <c r="A91" s="14"/>
      <c r="B91" s="43" t="s">
        <v>102</v>
      </c>
      <c r="C91" s="38">
        <f t="shared" si="10"/>
        <v>87.09</v>
      </c>
      <c r="D91" s="39">
        <v>0.24705</v>
      </c>
      <c r="E91" s="18">
        <f t="shared" si="6"/>
        <v>21.52</v>
      </c>
      <c r="F91" s="38">
        <v>7</v>
      </c>
      <c r="G91" s="19">
        <f t="shared" si="7"/>
        <v>108.61</v>
      </c>
    </row>
    <row r="92" spans="1:7">
      <c r="A92" s="14"/>
      <c r="B92" s="43" t="s">
        <v>103</v>
      </c>
      <c r="C92" s="38">
        <f t="shared" si="10"/>
        <v>87.09</v>
      </c>
      <c r="D92" s="39">
        <v>0.24705</v>
      </c>
      <c r="E92" s="18">
        <f t="shared" si="6"/>
        <v>21.52</v>
      </c>
      <c r="F92" s="38">
        <v>7</v>
      </c>
      <c r="G92" s="19">
        <f t="shared" si="7"/>
        <v>108.61</v>
      </c>
    </row>
    <row r="93" spans="1:7">
      <c r="A93" s="14"/>
      <c r="B93" s="43" t="s">
        <v>104</v>
      </c>
      <c r="C93" s="38">
        <f>ROUND(110.084,2)</f>
        <v>110.08</v>
      </c>
      <c r="D93" s="39">
        <v>0.24705</v>
      </c>
      <c r="E93" s="18">
        <f t="shared" si="6"/>
        <v>27.2</v>
      </c>
      <c r="F93" s="38">
        <v>6.332</v>
      </c>
      <c r="G93" s="19">
        <f t="shared" si="7"/>
        <v>137.28</v>
      </c>
    </row>
    <row r="94" spans="1:7">
      <c r="A94" s="20" t="s">
        <v>105</v>
      </c>
      <c r="B94" s="43" t="s">
        <v>106</v>
      </c>
      <c r="C94" s="38">
        <f>ROUND(110.084,2)</f>
        <v>110.08</v>
      </c>
      <c r="D94" s="39">
        <v>0.24705</v>
      </c>
      <c r="E94" s="18">
        <f t="shared" si="6"/>
        <v>27.2</v>
      </c>
      <c r="F94" s="38">
        <v>6.332</v>
      </c>
      <c r="G94" s="19">
        <f t="shared" si="7"/>
        <v>137.28</v>
      </c>
    </row>
    <row r="95" spans="1:7">
      <c r="A95" s="22"/>
      <c r="B95" s="43" t="s">
        <v>107</v>
      </c>
      <c r="C95" s="38">
        <f t="shared" ref="C95:C100" si="11">ROUND(87.09,2)</f>
        <v>87.09</v>
      </c>
      <c r="D95" s="39">
        <v>0.24705</v>
      </c>
      <c r="E95" s="18">
        <f t="shared" ref="E95:E126" si="12">ROUND(C95*D95,2)</f>
        <v>21.52</v>
      </c>
      <c r="F95" s="38">
        <v>7</v>
      </c>
      <c r="G95" s="19">
        <f t="shared" ref="G95:G126" si="13">C95+E95</f>
        <v>108.61</v>
      </c>
    </row>
    <row r="96" spans="1:7">
      <c r="A96" s="22"/>
      <c r="B96" s="43" t="s">
        <v>108</v>
      </c>
      <c r="C96" s="38">
        <f t="shared" si="11"/>
        <v>87.09</v>
      </c>
      <c r="D96" s="39">
        <v>0.24705</v>
      </c>
      <c r="E96" s="18">
        <f t="shared" si="12"/>
        <v>21.52</v>
      </c>
      <c r="F96" s="38">
        <v>7</v>
      </c>
      <c r="G96" s="19">
        <f t="shared" si="13"/>
        <v>108.61</v>
      </c>
    </row>
    <row r="97" spans="1:7">
      <c r="A97" s="22"/>
      <c r="B97" s="43" t="s">
        <v>109</v>
      </c>
      <c r="C97" s="38">
        <f>ROUND(114.541,2)</f>
        <v>114.54</v>
      </c>
      <c r="D97" s="39">
        <v>0.24705</v>
      </c>
      <c r="E97" s="18">
        <f t="shared" si="12"/>
        <v>28.3</v>
      </c>
      <c r="F97" s="38">
        <v>5.6</v>
      </c>
      <c r="G97" s="19">
        <f t="shared" si="13"/>
        <v>142.84</v>
      </c>
    </row>
    <row r="98" spans="1:7">
      <c r="A98" s="22"/>
      <c r="B98" s="43" t="s">
        <v>110</v>
      </c>
      <c r="C98" s="38">
        <f>ROUND(114.541,2)</f>
        <v>114.54</v>
      </c>
      <c r="D98" s="39">
        <v>0.24705</v>
      </c>
      <c r="E98" s="18">
        <f t="shared" si="12"/>
        <v>28.3</v>
      </c>
      <c r="F98" s="38">
        <v>5.6</v>
      </c>
      <c r="G98" s="19">
        <f t="shared" si="13"/>
        <v>142.84</v>
      </c>
    </row>
    <row r="99" spans="1:7">
      <c r="A99" s="22"/>
      <c r="B99" s="43" t="s">
        <v>111</v>
      </c>
      <c r="C99" s="38">
        <f t="shared" si="11"/>
        <v>87.09</v>
      </c>
      <c r="D99" s="39">
        <v>0.24705</v>
      </c>
      <c r="E99" s="18">
        <f t="shared" si="12"/>
        <v>21.52</v>
      </c>
      <c r="F99" s="38">
        <v>7</v>
      </c>
      <c r="G99" s="19">
        <f t="shared" si="13"/>
        <v>108.61</v>
      </c>
    </row>
    <row r="100" spans="1:7">
      <c r="A100" s="22"/>
      <c r="B100" s="43" t="s">
        <v>112</v>
      </c>
      <c r="C100" s="38">
        <f t="shared" si="11"/>
        <v>87.09</v>
      </c>
      <c r="D100" s="39">
        <v>0.24705</v>
      </c>
      <c r="E100" s="18">
        <f t="shared" si="12"/>
        <v>21.52</v>
      </c>
      <c r="F100" s="38">
        <v>7</v>
      </c>
      <c r="G100" s="19">
        <f t="shared" si="13"/>
        <v>108.61</v>
      </c>
    </row>
    <row r="101" spans="1:7">
      <c r="A101" s="22"/>
      <c r="B101" s="44" t="s">
        <v>113</v>
      </c>
      <c r="C101" s="45">
        <f>ROUND(110.084,2)</f>
        <v>110.08</v>
      </c>
      <c r="D101" s="39">
        <v>0.24705</v>
      </c>
      <c r="E101" s="25">
        <f t="shared" si="12"/>
        <v>27.2</v>
      </c>
      <c r="F101" s="45">
        <v>6.332</v>
      </c>
      <c r="G101" s="27">
        <f t="shared" si="13"/>
        <v>137.28</v>
      </c>
    </row>
    <row r="102" spans="1:7">
      <c r="A102" s="14" t="s">
        <v>114</v>
      </c>
      <c r="B102" s="43" t="s">
        <v>115</v>
      </c>
      <c r="C102" s="38">
        <f>ROUND(110.084,2)</f>
        <v>110.08</v>
      </c>
      <c r="D102" s="39">
        <v>0.24705</v>
      </c>
      <c r="E102" s="18">
        <f t="shared" si="12"/>
        <v>27.2</v>
      </c>
      <c r="F102" s="38">
        <v>6.332</v>
      </c>
      <c r="G102" s="19">
        <f t="shared" si="13"/>
        <v>137.28</v>
      </c>
    </row>
    <row r="103" spans="1:7">
      <c r="A103" s="14"/>
      <c r="B103" s="46" t="s">
        <v>116</v>
      </c>
      <c r="C103" s="47">
        <f t="shared" ref="C103:C108" si="14">ROUND(87.09,2)</f>
        <v>87.09</v>
      </c>
      <c r="D103" s="39">
        <v>0.24705</v>
      </c>
      <c r="E103" s="33">
        <f t="shared" si="12"/>
        <v>21.52</v>
      </c>
      <c r="F103" s="47">
        <v>7</v>
      </c>
      <c r="G103" s="35">
        <f t="shared" si="13"/>
        <v>108.61</v>
      </c>
    </row>
    <row r="104" spans="1:7">
      <c r="A104" s="14"/>
      <c r="B104" s="43" t="s">
        <v>117</v>
      </c>
      <c r="C104" s="38">
        <f t="shared" si="14"/>
        <v>87.09</v>
      </c>
      <c r="D104" s="39">
        <v>0.24705</v>
      </c>
      <c r="E104" s="18">
        <f t="shared" si="12"/>
        <v>21.52</v>
      </c>
      <c r="F104" s="38">
        <v>7</v>
      </c>
      <c r="G104" s="19">
        <f t="shared" si="13"/>
        <v>108.61</v>
      </c>
    </row>
    <row r="105" spans="1:7">
      <c r="A105" s="14"/>
      <c r="B105" s="43" t="s">
        <v>118</v>
      </c>
      <c r="C105" s="38">
        <f>ROUND(114.541,2)</f>
        <v>114.54</v>
      </c>
      <c r="D105" s="39">
        <v>0.24705</v>
      </c>
      <c r="E105" s="18">
        <f t="shared" si="12"/>
        <v>28.3</v>
      </c>
      <c r="F105" s="38">
        <v>5.6</v>
      </c>
      <c r="G105" s="19">
        <f t="shared" si="13"/>
        <v>142.84</v>
      </c>
    </row>
    <row r="106" spans="1:7">
      <c r="A106" s="14"/>
      <c r="B106" s="43" t="s">
        <v>119</v>
      </c>
      <c r="C106" s="38">
        <f>ROUND(114.541,2)</f>
        <v>114.54</v>
      </c>
      <c r="D106" s="39">
        <v>0.24705</v>
      </c>
      <c r="E106" s="18">
        <f t="shared" si="12"/>
        <v>28.3</v>
      </c>
      <c r="F106" s="38">
        <v>5.6</v>
      </c>
      <c r="G106" s="19">
        <f t="shared" si="13"/>
        <v>142.84</v>
      </c>
    </row>
    <row r="107" spans="1:7">
      <c r="A107" s="14"/>
      <c r="B107" s="43" t="s">
        <v>120</v>
      </c>
      <c r="C107" s="38">
        <f t="shared" si="14"/>
        <v>87.09</v>
      </c>
      <c r="D107" s="39">
        <v>0.24705</v>
      </c>
      <c r="E107" s="18">
        <f t="shared" si="12"/>
        <v>21.52</v>
      </c>
      <c r="F107" s="38">
        <v>7</v>
      </c>
      <c r="G107" s="19">
        <f t="shared" si="13"/>
        <v>108.61</v>
      </c>
    </row>
    <row r="108" spans="1:7">
      <c r="A108" s="14"/>
      <c r="B108" s="43" t="s">
        <v>121</v>
      </c>
      <c r="C108" s="38">
        <f t="shared" si="14"/>
        <v>87.09</v>
      </c>
      <c r="D108" s="39">
        <v>0.24705</v>
      </c>
      <c r="E108" s="18">
        <f t="shared" si="12"/>
        <v>21.52</v>
      </c>
      <c r="F108" s="38">
        <v>7</v>
      </c>
      <c r="G108" s="19">
        <f t="shared" si="13"/>
        <v>108.61</v>
      </c>
    </row>
    <row r="109" spans="1:7">
      <c r="A109" s="14"/>
      <c r="B109" s="43" t="s">
        <v>122</v>
      </c>
      <c r="C109" s="38">
        <f>ROUND(110.084,2)</f>
        <v>110.08</v>
      </c>
      <c r="D109" s="39">
        <v>0.24705</v>
      </c>
      <c r="E109" s="18">
        <f t="shared" si="12"/>
        <v>27.2</v>
      </c>
      <c r="F109" s="38">
        <v>6.332</v>
      </c>
      <c r="G109" s="19">
        <f t="shared" si="13"/>
        <v>137.28</v>
      </c>
    </row>
    <row r="110" spans="1:7">
      <c r="A110" s="14" t="s">
        <v>123</v>
      </c>
      <c r="B110" s="43" t="s">
        <v>124</v>
      </c>
      <c r="C110" s="38">
        <f>ROUND(110.084,2)</f>
        <v>110.08</v>
      </c>
      <c r="D110" s="39">
        <v>0.24705</v>
      </c>
      <c r="E110" s="18">
        <f t="shared" si="12"/>
        <v>27.2</v>
      </c>
      <c r="F110" s="38">
        <v>6.332</v>
      </c>
      <c r="G110" s="19">
        <f t="shared" si="13"/>
        <v>137.28</v>
      </c>
    </row>
    <row r="111" spans="1:7">
      <c r="A111" s="14"/>
      <c r="B111" s="43" t="s">
        <v>125</v>
      </c>
      <c r="C111" s="38">
        <f t="shared" ref="C111:C116" si="15">ROUND(87.09,2)</f>
        <v>87.09</v>
      </c>
      <c r="D111" s="39">
        <v>0.24705</v>
      </c>
      <c r="E111" s="18">
        <f t="shared" si="12"/>
        <v>21.52</v>
      </c>
      <c r="F111" s="38">
        <v>7</v>
      </c>
      <c r="G111" s="19">
        <f t="shared" si="13"/>
        <v>108.61</v>
      </c>
    </row>
    <row r="112" spans="1:7">
      <c r="A112" s="14"/>
      <c r="B112" s="43" t="s">
        <v>126</v>
      </c>
      <c r="C112" s="38">
        <f t="shared" si="15"/>
        <v>87.09</v>
      </c>
      <c r="D112" s="39">
        <v>0.24705</v>
      </c>
      <c r="E112" s="18">
        <f t="shared" si="12"/>
        <v>21.52</v>
      </c>
      <c r="F112" s="38">
        <v>7</v>
      </c>
      <c r="G112" s="19">
        <f t="shared" si="13"/>
        <v>108.61</v>
      </c>
    </row>
    <row r="113" spans="1:7">
      <c r="A113" s="14"/>
      <c r="B113" s="43" t="s">
        <v>127</v>
      </c>
      <c r="C113" s="38">
        <f>ROUND(114.541,2)</f>
        <v>114.54</v>
      </c>
      <c r="D113" s="39">
        <v>0.24705</v>
      </c>
      <c r="E113" s="18">
        <f t="shared" si="12"/>
        <v>28.3</v>
      </c>
      <c r="F113" s="38">
        <v>5.6</v>
      </c>
      <c r="G113" s="19">
        <f t="shared" si="13"/>
        <v>142.84</v>
      </c>
    </row>
    <row r="114" spans="1:7">
      <c r="A114" s="14"/>
      <c r="B114" s="43" t="s">
        <v>128</v>
      </c>
      <c r="C114" s="38">
        <f>ROUND(114.541,2)</f>
        <v>114.54</v>
      </c>
      <c r="D114" s="39">
        <v>0.24705</v>
      </c>
      <c r="E114" s="18">
        <f t="shared" si="12"/>
        <v>28.3</v>
      </c>
      <c r="F114" s="38">
        <v>5.6</v>
      </c>
      <c r="G114" s="19">
        <f t="shared" si="13"/>
        <v>142.84</v>
      </c>
    </row>
    <row r="115" spans="1:7">
      <c r="A115" s="14"/>
      <c r="B115" s="43" t="s">
        <v>129</v>
      </c>
      <c r="C115" s="38">
        <f t="shared" si="15"/>
        <v>87.09</v>
      </c>
      <c r="D115" s="39">
        <v>0.24705</v>
      </c>
      <c r="E115" s="18">
        <f t="shared" si="12"/>
        <v>21.52</v>
      </c>
      <c r="F115" s="38">
        <v>7</v>
      </c>
      <c r="G115" s="19">
        <f t="shared" si="13"/>
        <v>108.61</v>
      </c>
    </row>
    <row r="116" spans="1:7">
      <c r="A116" s="14"/>
      <c r="B116" s="43" t="s">
        <v>130</v>
      </c>
      <c r="C116" s="38">
        <f t="shared" si="15"/>
        <v>87.09</v>
      </c>
      <c r="D116" s="39">
        <v>0.24705</v>
      </c>
      <c r="E116" s="18">
        <f t="shared" si="12"/>
        <v>21.52</v>
      </c>
      <c r="F116" s="38">
        <v>7</v>
      </c>
      <c r="G116" s="19">
        <f t="shared" si="13"/>
        <v>108.61</v>
      </c>
    </row>
    <row r="117" spans="1:7">
      <c r="A117" s="14"/>
      <c r="B117" s="43" t="s">
        <v>131</v>
      </c>
      <c r="C117" s="38">
        <f>ROUND(110.084,2)</f>
        <v>110.08</v>
      </c>
      <c r="D117" s="39">
        <v>0.24705</v>
      </c>
      <c r="E117" s="18">
        <f t="shared" si="12"/>
        <v>27.2</v>
      </c>
      <c r="F117" s="38">
        <v>6.332</v>
      </c>
      <c r="G117" s="19">
        <f t="shared" si="13"/>
        <v>137.28</v>
      </c>
    </row>
    <row r="118" spans="1:7">
      <c r="A118" s="14" t="s">
        <v>132</v>
      </c>
      <c r="B118" s="43" t="s">
        <v>133</v>
      </c>
      <c r="C118" s="38">
        <f>ROUND(110.084,2)</f>
        <v>110.08</v>
      </c>
      <c r="D118" s="39">
        <v>0.24705</v>
      </c>
      <c r="E118" s="18">
        <f t="shared" si="12"/>
        <v>27.2</v>
      </c>
      <c r="F118" s="38">
        <v>6.332</v>
      </c>
      <c r="G118" s="19">
        <f t="shared" si="13"/>
        <v>137.28</v>
      </c>
    </row>
    <row r="119" spans="1:7">
      <c r="A119" s="14"/>
      <c r="B119" s="43" t="s">
        <v>134</v>
      </c>
      <c r="C119" s="38">
        <f t="shared" ref="C119:C124" si="16">ROUND(87.09,2)</f>
        <v>87.09</v>
      </c>
      <c r="D119" s="39">
        <v>0.24705</v>
      </c>
      <c r="E119" s="18">
        <f t="shared" si="12"/>
        <v>21.52</v>
      </c>
      <c r="F119" s="38">
        <v>7</v>
      </c>
      <c r="G119" s="19">
        <f t="shared" si="13"/>
        <v>108.61</v>
      </c>
    </row>
    <row r="120" spans="1:7">
      <c r="A120" s="14"/>
      <c r="B120" s="43" t="s">
        <v>135</v>
      </c>
      <c r="C120" s="38">
        <f t="shared" si="16"/>
        <v>87.09</v>
      </c>
      <c r="D120" s="39">
        <v>0.24705</v>
      </c>
      <c r="E120" s="18">
        <f t="shared" si="12"/>
        <v>21.52</v>
      </c>
      <c r="F120" s="38">
        <v>7</v>
      </c>
      <c r="G120" s="19">
        <f t="shared" si="13"/>
        <v>108.61</v>
      </c>
    </row>
    <row r="121" spans="1:7">
      <c r="A121" s="14"/>
      <c r="B121" s="43" t="s">
        <v>136</v>
      </c>
      <c r="C121" s="38">
        <f>ROUND(114.541,2)</f>
        <v>114.54</v>
      </c>
      <c r="D121" s="39">
        <v>0.24705</v>
      </c>
      <c r="E121" s="18">
        <f t="shared" si="12"/>
        <v>28.3</v>
      </c>
      <c r="F121" s="38">
        <v>5.6</v>
      </c>
      <c r="G121" s="19">
        <f t="shared" si="13"/>
        <v>142.84</v>
      </c>
    </row>
    <row r="122" spans="1:7">
      <c r="A122" s="14"/>
      <c r="B122" s="43" t="s">
        <v>137</v>
      </c>
      <c r="C122" s="38">
        <f>ROUND(114.541,2)</f>
        <v>114.54</v>
      </c>
      <c r="D122" s="39">
        <v>0.24705</v>
      </c>
      <c r="E122" s="18">
        <f t="shared" si="12"/>
        <v>28.3</v>
      </c>
      <c r="F122" s="38">
        <v>5.6</v>
      </c>
      <c r="G122" s="19">
        <f t="shared" si="13"/>
        <v>142.84</v>
      </c>
    </row>
    <row r="123" spans="1:7">
      <c r="A123" s="14"/>
      <c r="B123" s="43" t="s">
        <v>138</v>
      </c>
      <c r="C123" s="38">
        <f t="shared" si="16"/>
        <v>87.09</v>
      </c>
      <c r="D123" s="39">
        <v>0.24705</v>
      </c>
      <c r="E123" s="18">
        <f t="shared" si="12"/>
        <v>21.52</v>
      </c>
      <c r="F123" s="38">
        <v>7</v>
      </c>
      <c r="G123" s="19">
        <f t="shared" si="13"/>
        <v>108.61</v>
      </c>
    </row>
    <row r="124" spans="1:7">
      <c r="A124" s="14"/>
      <c r="B124" s="43" t="s">
        <v>139</v>
      </c>
      <c r="C124" s="38">
        <f t="shared" si="16"/>
        <v>87.09</v>
      </c>
      <c r="D124" s="39">
        <v>0.24705</v>
      </c>
      <c r="E124" s="18">
        <f t="shared" si="12"/>
        <v>21.52</v>
      </c>
      <c r="F124" s="38">
        <v>7</v>
      </c>
      <c r="G124" s="19">
        <f t="shared" si="13"/>
        <v>108.61</v>
      </c>
    </row>
    <row r="125" spans="1:7">
      <c r="A125" s="14"/>
      <c r="B125" s="43" t="s">
        <v>140</v>
      </c>
      <c r="C125" s="38">
        <f>ROUND(110.084,2)</f>
        <v>110.08</v>
      </c>
      <c r="D125" s="39">
        <v>0.24705</v>
      </c>
      <c r="E125" s="18">
        <f t="shared" si="12"/>
        <v>27.2</v>
      </c>
      <c r="F125" s="38">
        <v>6.332</v>
      </c>
      <c r="G125" s="19">
        <f t="shared" si="13"/>
        <v>137.28</v>
      </c>
    </row>
    <row r="126" spans="1:7">
      <c r="A126" s="48" t="s">
        <v>141</v>
      </c>
      <c r="B126" s="43" t="s">
        <v>142</v>
      </c>
      <c r="C126" s="38">
        <f>ROUND(110.084,2)</f>
        <v>110.08</v>
      </c>
      <c r="D126" s="39">
        <v>0.24705</v>
      </c>
      <c r="E126" s="18">
        <f t="shared" si="12"/>
        <v>27.2</v>
      </c>
      <c r="F126" s="38">
        <v>6.332</v>
      </c>
      <c r="G126" s="19">
        <f t="shared" si="13"/>
        <v>137.28</v>
      </c>
    </row>
    <row r="127" spans="1:7">
      <c r="A127" s="40"/>
      <c r="B127" s="41" t="s">
        <v>143</v>
      </c>
      <c r="C127" s="38">
        <f t="shared" ref="C127:C132" si="17">ROUND(87.09,2)</f>
        <v>87.09</v>
      </c>
      <c r="D127" s="39">
        <v>0.24705</v>
      </c>
      <c r="E127" s="18">
        <f t="shared" ref="E127:E158" si="18">ROUND(C127*D127,2)</f>
        <v>21.52</v>
      </c>
      <c r="F127" s="38">
        <v>7</v>
      </c>
      <c r="G127" s="19">
        <f t="shared" ref="G127:G158" si="19">C127+E127</f>
        <v>108.61</v>
      </c>
    </row>
    <row r="128" spans="1:7">
      <c r="A128" s="40"/>
      <c r="B128" s="41" t="s">
        <v>144</v>
      </c>
      <c r="C128" s="38">
        <f t="shared" si="17"/>
        <v>87.09</v>
      </c>
      <c r="D128" s="39">
        <v>0.24705</v>
      </c>
      <c r="E128" s="18">
        <f t="shared" si="18"/>
        <v>21.52</v>
      </c>
      <c r="F128" s="38">
        <v>7</v>
      </c>
      <c r="G128" s="19">
        <f t="shared" si="19"/>
        <v>108.61</v>
      </c>
    </row>
    <row r="129" spans="1:7">
      <c r="A129" s="40"/>
      <c r="B129" s="41" t="s">
        <v>145</v>
      </c>
      <c r="C129" s="38">
        <f>ROUND(114.541,2)</f>
        <v>114.54</v>
      </c>
      <c r="D129" s="39">
        <v>0.24705</v>
      </c>
      <c r="E129" s="18">
        <f t="shared" si="18"/>
        <v>28.3</v>
      </c>
      <c r="F129" s="38">
        <v>5.6</v>
      </c>
      <c r="G129" s="19">
        <f t="shared" si="19"/>
        <v>142.84</v>
      </c>
    </row>
    <row r="130" spans="1:7">
      <c r="A130" s="40"/>
      <c r="B130" s="41" t="s">
        <v>146</v>
      </c>
      <c r="C130" s="38">
        <f>ROUND(114.541,2)</f>
        <v>114.54</v>
      </c>
      <c r="D130" s="39">
        <v>0.24705</v>
      </c>
      <c r="E130" s="18">
        <f t="shared" si="18"/>
        <v>28.3</v>
      </c>
      <c r="F130" s="38">
        <v>5.6</v>
      </c>
      <c r="G130" s="19">
        <f t="shared" si="19"/>
        <v>142.84</v>
      </c>
    </row>
    <row r="131" spans="1:7">
      <c r="A131" s="40"/>
      <c r="B131" s="41" t="s">
        <v>147</v>
      </c>
      <c r="C131" s="38">
        <f t="shared" si="17"/>
        <v>87.09</v>
      </c>
      <c r="D131" s="39">
        <v>0.24705</v>
      </c>
      <c r="E131" s="18">
        <f t="shared" si="18"/>
        <v>21.52</v>
      </c>
      <c r="F131" s="38">
        <v>7</v>
      </c>
      <c r="G131" s="19">
        <f t="shared" si="19"/>
        <v>108.61</v>
      </c>
    </row>
    <row r="132" spans="1:7">
      <c r="A132" s="40"/>
      <c r="B132" s="41" t="s">
        <v>148</v>
      </c>
      <c r="C132" s="38">
        <f t="shared" si="17"/>
        <v>87.09</v>
      </c>
      <c r="D132" s="39">
        <v>0.24705</v>
      </c>
      <c r="E132" s="18">
        <f t="shared" si="18"/>
        <v>21.52</v>
      </c>
      <c r="F132" s="38">
        <v>7</v>
      </c>
      <c r="G132" s="19">
        <f t="shared" si="19"/>
        <v>108.61</v>
      </c>
    </row>
    <row r="133" spans="1:7">
      <c r="A133" s="42"/>
      <c r="B133" s="41" t="s">
        <v>149</v>
      </c>
      <c r="C133" s="38">
        <f>ROUND(110.084,2)</f>
        <v>110.08</v>
      </c>
      <c r="D133" s="39">
        <v>0.24705</v>
      </c>
      <c r="E133" s="18">
        <f t="shared" si="18"/>
        <v>27.2</v>
      </c>
      <c r="F133" s="38">
        <v>6.332</v>
      </c>
      <c r="G133" s="19">
        <f t="shared" si="19"/>
        <v>137.28</v>
      </c>
    </row>
    <row r="134" spans="1:7">
      <c r="A134" s="42" t="s">
        <v>150</v>
      </c>
      <c r="B134" s="43" t="s">
        <v>151</v>
      </c>
      <c r="C134" s="38">
        <f>ROUND(110.084,2)</f>
        <v>110.08</v>
      </c>
      <c r="D134" s="39">
        <v>0.24705</v>
      </c>
      <c r="E134" s="18">
        <f t="shared" si="18"/>
        <v>27.2</v>
      </c>
      <c r="F134" s="38">
        <v>6.332</v>
      </c>
      <c r="G134" s="19">
        <f t="shared" si="19"/>
        <v>137.28</v>
      </c>
    </row>
    <row r="135" spans="1:7">
      <c r="A135" s="14"/>
      <c r="B135" s="43" t="s">
        <v>152</v>
      </c>
      <c r="C135" s="38">
        <f t="shared" ref="C135:C140" si="20">ROUND(87.09,2)</f>
        <v>87.09</v>
      </c>
      <c r="D135" s="39">
        <v>0.24705</v>
      </c>
      <c r="E135" s="18">
        <f t="shared" si="18"/>
        <v>21.52</v>
      </c>
      <c r="F135" s="38">
        <v>7</v>
      </c>
      <c r="G135" s="19">
        <f t="shared" si="19"/>
        <v>108.61</v>
      </c>
    </row>
    <row r="136" spans="1:7">
      <c r="A136" s="14"/>
      <c r="B136" s="43" t="s">
        <v>153</v>
      </c>
      <c r="C136" s="38">
        <f t="shared" si="20"/>
        <v>87.09</v>
      </c>
      <c r="D136" s="39">
        <v>0.24705</v>
      </c>
      <c r="E136" s="18">
        <f t="shared" si="18"/>
        <v>21.52</v>
      </c>
      <c r="F136" s="38">
        <v>7</v>
      </c>
      <c r="G136" s="19">
        <f t="shared" si="19"/>
        <v>108.61</v>
      </c>
    </row>
    <row r="137" spans="1:7">
      <c r="A137" s="14"/>
      <c r="B137" s="43" t="s">
        <v>154</v>
      </c>
      <c r="C137" s="38">
        <f>ROUND(114.541,2)</f>
        <v>114.54</v>
      </c>
      <c r="D137" s="39">
        <v>0.24705</v>
      </c>
      <c r="E137" s="18">
        <f t="shared" si="18"/>
        <v>28.3</v>
      </c>
      <c r="F137" s="38">
        <v>5.6</v>
      </c>
      <c r="G137" s="19">
        <f t="shared" si="19"/>
        <v>142.84</v>
      </c>
    </row>
    <row r="138" spans="1:7">
      <c r="A138" s="14"/>
      <c r="B138" s="43" t="s">
        <v>155</v>
      </c>
      <c r="C138" s="38">
        <f>ROUND(114.541,2)</f>
        <v>114.54</v>
      </c>
      <c r="D138" s="39">
        <v>0.24705</v>
      </c>
      <c r="E138" s="18">
        <f t="shared" si="18"/>
        <v>28.3</v>
      </c>
      <c r="F138" s="38">
        <v>5.6</v>
      </c>
      <c r="G138" s="19">
        <f t="shared" si="19"/>
        <v>142.84</v>
      </c>
    </row>
    <row r="139" spans="1:7">
      <c r="A139" s="14"/>
      <c r="B139" s="43" t="s">
        <v>156</v>
      </c>
      <c r="C139" s="38">
        <f t="shared" si="20"/>
        <v>87.09</v>
      </c>
      <c r="D139" s="39">
        <v>0.24705</v>
      </c>
      <c r="E139" s="18">
        <f t="shared" si="18"/>
        <v>21.52</v>
      </c>
      <c r="F139" s="38">
        <v>7</v>
      </c>
      <c r="G139" s="19">
        <f t="shared" si="19"/>
        <v>108.61</v>
      </c>
    </row>
    <row r="140" spans="1:7">
      <c r="A140" s="14"/>
      <c r="B140" s="43" t="s">
        <v>157</v>
      </c>
      <c r="C140" s="38">
        <f t="shared" si="20"/>
        <v>87.09</v>
      </c>
      <c r="D140" s="39">
        <v>0.24705</v>
      </c>
      <c r="E140" s="18">
        <f t="shared" si="18"/>
        <v>21.52</v>
      </c>
      <c r="F140" s="38">
        <v>7</v>
      </c>
      <c r="G140" s="19">
        <f t="shared" si="19"/>
        <v>108.61</v>
      </c>
    </row>
    <row r="141" spans="1:7">
      <c r="A141" s="14"/>
      <c r="B141" s="43" t="s">
        <v>158</v>
      </c>
      <c r="C141" s="38">
        <f>ROUND(110.084,2)</f>
        <v>110.08</v>
      </c>
      <c r="D141" s="39">
        <v>0.24705</v>
      </c>
      <c r="E141" s="18">
        <f t="shared" si="18"/>
        <v>27.2</v>
      </c>
      <c r="F141" s="38">
        <v>6.332</v>
      </c>
      <c r="G141" s="19">
        <f t="shared" si="19"/>
        <v>137.28</v>
      </c>
    </row>
    <row r="142" spans="1:7">
      <c r="A142" s="48" t="s">
        <v>159</v>
      </c>
      <c r="B142" s="43" t="s">
        <v>160</v>
      </c>
      <c r="C142" s="38">
        <f>ROUND(110.084,2)</f>
        <v>110.08</v>
      </c>
      <c r="D142" s="39">
        <v>0.24705</v>
      </c>
      <c r="E142" s="18">
        <f t="shared" si="18"/>
        <v>27.2</v>
      </c>
      <c r="F142" s="38">
        <v>6.332</v>
      </c>
      <c r="G142" s="19">
        <f t="shared" si="19"/>
        <v>137.28</v>
      </c>
    </row>
    <row r="143" spans="1:7">
      <c r="A143" s="40"/>
      <c r="B143" s="43" t="s">
        <v>161</v>
      </c>
      <c r="C143" s="38">
        <f t="shared" ref="C143:C148" si="21">ROUND(87.09,2)</f>
        <v>87.09</v>
      </c>
      <c r="D143" s="39">
        <v>0.24705</v>
      </c>
      <c r="E143" s="18">
        <f t="shared" si="18"/>
        <v>21.52</v>
      </c>
      <c r="F143" s="38">
        <v>7</v>
      </c>
      <c r="G143" s="19">
        <f t="shared" si="19"/>
        <v>108.61</v>
      </c>
    </row>
    <row r="144" spans="1:7">
      <c r="A144" s="40"/>
      <c r="B144" s="43" t="s">
        <v>162</v>
      </c>
      <c r="C144" s="38">
        <f t="shared" si="21"/>
        <v>87.09</v>
      </c>
      <c r="D144" s="39">
        <v>0.24705</v>
      </c>
      <c r="E144" s="18">
        <f t="shared" si="18"/>
        <v>21.52</v>
      </c>
      <c r="F144" s="38">
        <v>7</v>
      </c>
      <c r="G144" s="19">
        <f t="shared" si="19"/>
        <v>108.61</v>
      </c>
    </row>
    <row r="145" spans="1:7">
      <c r="A145" s="40"/>
      <c r="B145" s="43" t="s">
        <v>163</v>
      </c>
      <c r="C145" s="38">
        <f>ROUND(114.541,2)</f>
        <v>114.54</v>
      </c>
      <c r="D145" s="39">
        <v>0.24705</v>
      </c>
      <c r="E145" s="18">
        <f t="shared" si="18"/>
        <v>28.3</v>
      </c>
      <c r="F145" s="38">
        <v>5.6</v>
      </c>
      <c r="G145" s="19">
        <f t="shared" si="19"/>
        <v>142.84</v>
      </c>
    </row>
    <row r="146" spans="1:7">
      <c r="A146" s="40"/>
      <c r="B146" s="43" t="s">
        <v>164</v>
      </c>
      <c r="C146" s="38">
        <f>ROUND(114.541,2)</f>
        <v>114.54</v>
      </c>
      <c r="D146" s="39">
        <v>0.24705</v>
      </c>
      <c r="E146" s="18">
        <f t="shared" si="18"/>
        <v>28.3</v>
      </c>
      <c r="F146" s="38">
        <v>5.6</v>
      </c>
      <c r="G146" s="19">
        <f t="shared" si="19"/>
        <v>142.84</v>
      </c>
    </row>
    <row r="147" spans="1:7">
      <c r="A147" s="40"/>
      <c r="B147" s="43" t="s">
        <v>165</v>
      </c>
      <c r="C147" s="38">
        <f t="shared" si="21"/>
        <v>87.09</v>
      </c>
      <c r="D147" s="39">
        <v>0.24705</v>
      </c>
      <c r="E147" s="18">
        <f t="shared" si="18"/>
        <v>21.52</v>
      </c>
      <c r="F147" s="38">
        <v>7</v>
      </c>
      <c r="G147" s="19">
        <f t="shared" si="19"/>
        <v>108.61</v>
      </c>
    </row>
    <row r="148" spans="1:7">
      <c r="A148" s="40"/>
      <c r="B148" s="44" t="s">
        <v>166</v>
      </c>
      <c r="C148" s="45">
        <f t="shared" si="21"/>
        <v>87.09</v>
      </c>
      <c r="D148" s="39">
        <v>0.24705</v>
      </c>
      <c r="E148" s="25">
        <f t="shared" si="18"/>
        <v>21.52</v>
      </c>
      <c r="F148" s="45">
        <v>7</v>
      </c>
      <c r="G148" s="27">
        <f t="shared" si="19"/>
        <v>108.61</v>
      </c>
    </row>
    <row r="149" spans="1:7">
      <c r="A149" s="42"/>
      <c r="B149" s="43" t="s">
        <v>167</v>
      </c>
      <c r="C149" s="38">
        <f>ROUND(110.084,2)</f>
        <v>110.08</v>
      </c>
      <c r="D149" s="39">
        <v>0.24705</v>
      </c>
      <c r="E149" s="18">
        <f t="shared" si="18"/>
        <v>27.2</v>
      </c>
      <c r="F149" s="38">
        <v>6.332</v>
      </c>
      <c r="G149" s="19">
        <f t="shared" si="19"/>
        <v>137.28</v>
      </c>
    </row>
    <row r="150" spans="1:7">
      <c r="A150" s="42" t="s">
        <v>168</v>
      </c>
      <c r="B150" s="46" t="s">
        <v>169</v>
      </c>
      <c r="C150" s="47">
        <f>ROUND(110.084,2)</f>
        <v>110.08</v>
      </c>
      <c r="D150" s="39">
        <v>0.24705</v>
      </c>
      <c r="E150" s="33">
        <f t="shared" si="18"/>
        <v>27.2</v>
      </c>
      <c r="F150" s="47">
        <v>6.332</v>
      </c>
      <c r="G150" s="35">
        <f t="shared" si="19"/>
        <v>137.28</v>
      </c>
    </row>
    <row r="151" spans="1:7">
      <c r="A151" s="14"/>
      <c r="B151" s="43" t="s">
        <v>170</v>
      </c>
      <c r="C151" s="38">
        <f t="shared" ref="C151:C156" si="22">ROUND(87.09,2)</f>
        <v>87.09</v>
      </c>
      <c r="D151" s="39">
        <v>0.24705</v>
      </c>
      <c r="E151" s="18">
        <f t="shared" si="18"/>
        <v>21.52</v>
      </c>
      <c r="F151" s="38">
        <v>7</v>
      </c>
      <c r="G151" s="19">
        <f t="shared" si="19"/>
        <v>108.61</v>
      </c>
    </row>
    <row r="152" spans="1:7">
      <c r="A152" s="14"/>
      <c r="B152" s="43" t="s">
        <v>171</v>
      </c>
      <c r="C152" s="38">
        <f t="shared" si="22"/>
        <v>87.09</v>
      </c>
      <c r="D152" s="39">
        <v>0.24705</v>
      </c>
      <c r="E152" s="18">
        <f t="shared" si="18"/>
        <v>21.52</v>
      </c>
      <c r="F152" s="38">
        <v>7</v>
      </c>
      <c r="G152" s="19">
        <f t="shared" si="19"/>
        <v>108.61</v>
      </c>
    </row>
    <row r="153" spans="1:7">
      <c r="A153" s="14"/>
      <c r="B153" s="43" t="s">
        <v>172</v>
      </c>
      <c r="C153" s="38">
        <f>ROUND(114.541,2)</f>
        <v>114.54</v>
      </c>
      <c r="D153" s="39">
        <v>0.24705</v>
      </c>
      <c r="E153" s="18">
        <f t="shared" si="18"/>
        <v>28.3</v>
      </c>
      <c r="F153" s="38">
        <v>5.6</v>
      </c>
      <c r="G153" s="19">
        <f t="shared" si="19"/>
        <v>142.84</v>
      </c>
    </row>
    <row r="154" spans="1:7">
      <c r="A154" s="14"/>
      <c r="B154" s="43" t="s">
        <v>173</v>
      </c>
      <c r="C154" s="38">
        <f>ROUND(114.541,2)</f>
        <v>114.54</v>
      </c>
      <c r="D154" s="39">
        <v>0.24705</v>
      </c>
      <c r="E154" s="18">
        <f t="shared" si="18"/>
        <v>28.3</v>
      </c>
      <c r="F154" s="38">
        <v>5.6</v>
      </c>
      <c r="G154" s="19">
        <f t="shared" si="19"/>
        <v>142.84</v>
      </c>
    </row>
    <row r="155" spans="1:7">
      <c r="A155" s="14"/>
      <c r="B155" s="43" t="s">
        <v>174</v>
      </c>
      <c r="C155" s="38">
        <f t="shared" si="22"/>
        <v>87.09</v>
      </c>
      <c r="D155" s="39">
        <v>0.24705</v>
      </c>
      <c r="E155" s="18">
        <f t="shared" si="18"/>
        <v>21.52</v>
      </c>
      <c r="F155" s="38">
        <v>7</v>
      </c>
      <c r="G155" s="19">
        <f t="shared" si="19"/>
        <v>108.61</v>
      </c>
    </row>
    <row r="156" spans="1:7">
      <c r="A156" s="14"/>
      <c r="B156" s="43" t="s">
        <v>175</v>
      </c>
      <c r="C156" s="38">
        <f t="shared" si="22"/>
        <v>87.09</v>
      </c>
      <c r="D156" s="39">
        <v>0.24705</v>
      </c>
      <c r="E156" s="18">
        <f t="shared" si="18"/>
        <v>21.52</v>
      </c>
      <c r="F156" s="38">
        <v>7</v>
      </c>
      <c r="G156" s="19">
        <f t="shared" si="19"/>
        <v>108.61</v>
      </c>
    </row>
    <row r="157" spans="1:7">
      <c r="A157" s="14"/>
      <c r="B157" s="43" t="s">
        <v>176</v>
      </c>
      <c r="C157" s="38">
        <f>ROUND(110.084,2)</f>
        <v>110.08</v>
      </c>
      <c r="D157" s="39">
        <v>0.24705</v>
      </c>
      <c r="E157" s="18">
        <f t="shared" si="18"/>
        <v>27.2</v>
      </c>
      <c r="F157" s="38">
        <v>6.332</v>
      </c>
      <c r="G157" s="19">
        <f t="shared" si="19"/>
        <v>137.28</v>
      </c>
    </row>
    <row r="158" spans="1:7">
      <c r="A158" s="14" t="s">
        <v>177</v>
      </c>
      <c r="B158" s="43" t="s">
        <v>178</v>
      </c>
      <c r="C158" s="38">
        <f>ROUND(110.084,2)</f>
        <v>110.08</v>
      </c>
      <c r="D158" s="39">
        <v>0.24705</v>
      </c>
      <c r="E158" s="18">
        <f t="shared" si="18"/>
        <v>27.2</v>
      </c>
      <c r="F158" s="38">
        <v>6.332</v>
      </c>
      <c r="G158" s="19">
        <f t="shared" si="19"/>
        <v>137.28</v>
      </c>
    </row>
    <row r="159" spans="1:7">
      <c r="A159" s="14"/>
      <c r="B159" s="43" t="s">
        <v>179</v>
      </c>
      <c r="C159" s="38">
        <f t="shared" ref="C159:C164" si="23">ROUND(87.09,2)</f>
        <v>87.09</v>
      </c>
      <c r="D159" s="39">
        <v>0.24705</v>
      </c>
      <c r="E159" s="18">
        <f t="shared" ref="E159:E190" si="24">ROUND(C159*D159,2)</f>
        <v>21.52</v>
      </c>
      <c r="F159" s="38">
        <v>7</v>
      </c>
      <c r="G159" s="19">
        <f t="shared" ref="G159:G190" si="25">C159+E159</f>
        <v>108.61</v>
      </c>
    </row>
    <row r="160" spans="1:7">
      <c r="A160" s="14"/>
      <c r="B160" s="43" t="s">
        <v>180</v>
      </c>
      <c r="C160" s="38">
        <f t="shared" si="23"/>
        <v>87.09</v>
      </c>
      <c r="D160" s="39">
        <v>0.24705</v>
      </c>
      <c r="E160" s="18">
        <f t="shared" si="24"/>
        <v>21.52</v>
      </c>
      <c r="F160" s="38">
        <v>7</v>
      </c>
      <c r="G160" s="19">
        <f t="shared" si="25"/>
        <v>108.61</v>
      </c>
    </row>
    <row r="161" spans="1:7">
      <c r="A161" s="14"/>
      <c r="B161" s="43" t="s">
        <v>181</v>
      </c>
      <c r="C161" s="38">
        <f>ROUND(114.541,2)</f>
        <v>114.54</v>
      </c>
      <c r="D161" s="39">
        <v>0.24705</v>
      </c>
      <c r="E161" s="18">
        <f t="shared" si="24"/>
        <v>28.3</v>
      </c>
      <c r="F161" s="38">
        <v>5.6</v>
      </c>
      <c r="G161" s="19">
        <f t="shared" si="25"/>
        <v>142.84</v>
      </c>
    </row>
    <row r="162" spans="1:7">
      <c r="A162" s="14"/>
      <c r="B162" s="43" t="s">
        <v>182</v>
      </c>
      <c r="C162" s="38">
        <f>ROUND(114.541,2)</f>
        <v>114.54</v>
      </c>
      <c r="D162" s="39">
        <v>0.24705</v>
      </c>
      <c r="E162" s="18">
        <f t="shared" si="24"/>
        <v>28.3</v>
      </c>
      <c r="F162" s="38">
        <v>5.6</v>
      </c>
      <c r="G162" s="19">
        <f t="shared" si="25"/>
        <v>142.84</v>
      </c>
    </row>
    <row r="163" spans="1:7">
      <c r="A163" s="14"/>
      <c r="B163" s="43" t="s">
        <v>183</v>
      </c>
      <c r="C163" s="38">
        <f t="shared" si="23"/>
        <v>87.09</v>
      </c>
      <c r="D163" s="39">
        <v>0.24705</v>
      </c>
      <c r="E163" s="18">
        <f t="shared" si="24"/>
        <v>21.52</v>
      </c>
      <c r="F163" s="38">
        <v>7</v>
      </c>
      <c r="G163" s="19">
        <f t="shared" si="25"/>
        <v>108.61</v>
      </c>
    </row>
    <row r="164" spans="1:7">
      <c r="A164" s="14"/>
      <c r="B164" s="43" t="s">
        <v>184</v>
      </c>
      <c r="C164" s="38">
        <f t="shared" si="23"/>
        <v>87.09</v>
      </c>
      <c r="D164" s="39">
        <v>0.24705</v>
      </c>
      <c r="E164" s="18">
        <f t="shared" si="24"/>
        <v>21.52</v>
      </c>
      <c r="F164" s="38">
        <v>7</v>
      </c>
      <c r="G164" s="19">
        <f t="shared" si="25"/>
        <v>108.61</v>
      </c>
    </row>
    <row r="165" spans="1:7">
      <c r="A165" s="14"/>
      <c r="B165" s="43" t="s">
        <v>185</v>
      </c>
      <c r="C165" s="38">
        <f>ROUND(110.084,2)</f>
        <v>110.08</v>
      </c>
      <c r="D165" s="39">
        <v>0.24705</v>
      </c>
      <c r="E165" s="18">
        <f t="shared" si="24"/>
        <v>27.2</v>
      </c>
      <c r="F165" s="38">
        <v>6.332</v>
      </c>
      <c r="G165" s="19">
        <f t="shared" si="25"/>
        <v>137.28</v>
      </c>
    </row>
    <row r="166" spans="1:7">
      <c r="A166" s="14" t="s">
        <v>186</v>
      </c>
      <c r="B166" s="43" t="s">
        <v>187</v>
      </c>
      <c r="C166" s="38">
        <f>ROUND(110.084,2)</f>
        <v>110.08</v>
      </c>
      <c r="D166" s="39">
        <v>0.24705</v>
      </c>
      <c r="E166" s="18">
        <f t="shared" si="24"/>
        <v>27.2</v>
      </c>
      <c r="F166" s="38">
        <v>6.332</v>
      </c>
      <c r="G166" s="19">
        <f t="shared" si="25"/>
        <v>137.28</v>
      </c>
    </row>
    <row r="167" spans="1:7">
      <c r="A167" s="14"/>
      <c r="B167" s="43" t="s">
        <v>188</v>
      </c>
      <c r="C167" s="38">
        <f t="shared" ref="C167:C172" si="26">ROUND(87.09,2)</f>
        <v>87.09</v>
      </c>
      <c r="D167" s="39">
        <v>0.24705</v>
      </c>
      <c r="E167" s="18">
        <f t="shared" si="24"/>
        <v>21.52</v>
      </c>
      <c r="F167" s="38">
        <v>7</v>
      </c>
      <c r="G167" s="19">
        <f t="shared" si="25"/>
        <v>108.61</v>
      </c>
    </row>
    <row r="168" spans="1:7">
      <c r="A168" s="14"/>
      <c r="B168" s="43" t="s">
        <v>189</v>
      </c>
      <c r="C168" s="38">
        <f t="shared" si="26"/>
        <v>87.09</v>
      </c>
      <c r="D168" s="39">
        <v>0.24705</v>
      </c>
      <c r="E168" s="18">
        <f t="shared" si="24"/>
        <v>21.52</v>
      </c>
      <c r="F168" s="38">
        <v>7</v>
      </c>
      <c r="G168" s="19">
        <f t="shared" si="25"/>
        <v>108.61</v>
      </c>
    </row>
    <row r="169" spans="1:7">
      <c r="A169" s="14"/>
      <c r="B169" s="43" t="s">
        <v>190</v>
      </c>
      <c r="C169" s="38">
        <f>ROUND(114.541,2)</f>
        <v>114.54</v>
      </c>
      <c r="D169" s="39">
        <v>0.24705</v>
      </c>
      <c r="E169" s="18">
        <f t="shared" si="24"/>
        <v>28.3</v>
      </c>
      <c r="F169" s="38">
        <v>5.6</v>
      </c>
      <c r="G169" s="19">
        <f t="shared" si="25"/>
        <v>142.84</v>
      </c>
    </row>
    <row r="170" spans="1:7">
      <c r="A170" s="14"/>
      <c r="B170" s="43" t="s">
        <v>191</v>
      </c>
      <c r="C170" s="38">
        <f>ROUND(114.541,2)</f>
        <v>114.54</v>
      </c>
      <c r="D170" s="39">
        <v>0.24705</v>
      </c>
      <c r="E170" s="18">
        <f t="shared" si="24"/>
        <v>28.3</v>
      </c>
      <c r="F170" s="38">
        <v>5.6</v>
      </c>
      <c r="G170" s="19">
        <f t="shared" si="25"/>
        <v>142.84</v>
      </c>
    </row>
    <row r="171" spans="1:7">
      <c r="A171" s="14"/>
      <c r="B171" s="43" t="s">
        <v>192</v>
      </c>
      <c r="C171" s="38">
        <f t="shared" si="26"/>
        <v>87.09</v>
      </c>
      <c r="D171" s="39">
        <v>0.24705</v>
      </c>
      <c r="E171" s="18">
        <f t="shared" si="24"/>
        <v>21.52</v>
      </c>
      <c r="F171" s="38">
        <v>7</v>
      </c>
      <c r="G171" s="19">
        <f t="shared" si="25"/>
        <v>108.61</v>
      </c>
    </row>
    <row r="172" spans="1:7">
      <c r="A172" s="14"/>
      <c r="B172" s="43" t="s">
        <v>193</v>
      </c>
      <c r="C172" s="38">
        <f t="shared" si="26"/>
        <v>87.09</v>
      </c>
      <c r="D172" s="39">
        <v>0.24705</v>
      </c>
      <c r="E172" s="18">
        <f t="shared" si="24"/>
        <v>21.52</v>
      </c>
      <c r="F172" s="38">
        <v>7</v>
      </c>
      <c r="G172" s="19">
        <f t="shared" si="25"/>
        <v>108.61</v>
      </c>
    </row>
    <row r="173" spans="1:7">
      <c r="A173" s="48"/>
      <c r="B173" s="43" t="s">
        <v>194</v>
      </c>
      <c r="C173" s="38">
        <f>ROUND(110.084,2)</f>
        <v>110.08</v>
      </c>
      <c r="D173" s="39">
        <v>0.24705</v>
      </c>
      <c r="E173" s="18">
        <f t="shared" si="24"/>
        <v>27.2</v>
      </c>
      <c r="F173" s="38">
        <v>6.332</v>
      </c>
      <c r="G173" s="19">
        <f t="shared" si="25"/>
        <v>137.28</v>
      </c>
    </row>
    <row r="174" spans="1:7">
      <c r="A174" s="48" t="s">
        <v>195</v>
      </c>
      <c r="B174" s="41" t="s">
        <v>196</v>
      </c>
      <c r="C174" s="38">
        <f>ROUND(110.084,2)</f>
        <v>110.08</v>
      </c>
      <c r="D174" s="39">
        <v>0.24705</v>
      </c>
      <c r="E174" s="18">
        <f t="shared" si="24"/>
        <v>27.2</v>
      </c>
      <c r="F174" s="38">
        <v>6.332</v>
      </c>
      <c r="G174" s="19">
        <f t="shared" si="25"/>
        <v>137.28</v>
      </c>
    </row>
    <row r="175" spans="1:7">
      <c r="A175" s="40"/>
      <c r="B175" s="41" t="s">
        <v>197</v>
      </c>
      <c r="C175" s="38">
        <f t="shared" ref="C175:C180" si="27">ROUND(87.09,2)</f>
        <v>87.09</v>
      </c>
      <c r="D175" s="39">
        <v>0.24705</v>
      </c>
      <c r="E175" s="18">
        <f t="shared" si="24"/>
        <v>21.52</v>
      </c>
      <c r="F175" s="38">
        <v>7</v>
      </c>
      <c r="G175" s="19">
        <f t="shared" si="25"/>
        <v>108.61</v>
      </c>
    </row>
    <row r="176" spans="1:7">
      <c r="A176" s="40"/>
      <c r="B176" s="41" t="s">
        <v>198</v>
      </c>
      <c r="C176" s="38">
        <f t="shared" si="27"/>
        <v>87.09</v>
      </c>
      <c r="D176" s="39">
        <v>0.24705</v>
      </c>
      <c r="E176" s="18">
        <f t="shared" si="24"/>
        <v>21.52</v>
      </c>
      <c r="F176" s="38">
        <v>7</v>
      </c>
      <c r="G176" s="19">
        <f t="shared" si="25"/>
        <v>108.61</v>
      </c>
    </row>
    <row r="177" spans="1:7">
      <c r="A177" s="40"/>
      <c r="B177" s="41" t="s">
        <v>199</v>
      </c>
      <c r="C177" s="38">
        <f>ROUND(114.541,2)</f>
        <v>114.54</v>
      </c>
      <c r="D177" s="39">
        <v>0.24705</v>
      </c>
      <c r="E177" s="18">
        <f t="shared" si="24"/>
        <v>28.3</v>
      </c>
      <c r="F177" s="38">
        <v>5.6</v>
      </c>
      <c r="G177" s="19">
        <f t="shared" si="25"/>
        <v>142.84</v>
      </c>
    </row>
    <row r="178" spans="1:7">
      <c r="A178" s="40"/>
      <c r="B178" s="41" t="s">
        <v>200</v>
      </c>
      <c r="C178" s="38">
        <f>ROUND(114.541,2)</f>
        <v>114.54</v>
      </c>
      <c r="D178" s="39">
        <v>0.24705</v>
      </c>
      <c r="E178" s="18">
        <f t="shared" si="24"/>
        <v>28.3</v>
      </c>
      <c r="F178" s="38">
        <v>5.6</v>
      </c>
      <c r="G178" s="19">
        <f t="shared" si="25"/>
        <v>142.84</v>
      </c>
    </row>
    <row r="179" spans="1:7">
      <c r="A179" s="40"/>
      <c r="B179" s="41" t="s">
        <v>201</v>
      </c>
      <c r="C179" s="38">
        <f t="shared" si="27"/>
        <v>87.09</v>
      </c>
      <c r="D179" s="39">
        <v>0.24705</v>
      </c>
      <c r="E179" s="18">
        <f t="shared" si="24"/>
        <v>21.52</v>
      </c>
      <c r="F179" s="38">
        <v>7</v>
      </c>
      <c r="G179" s="19">
        <f t="shared" si="25"/>
        <v>108.61</v>
      </c>
    </row>
    <row r="180" spans="1:7">
      <c r="A180" s="40"/>
      <c r="B180" s="41" t="s">
        <v>202</v>
      </c>
      <c r="C180" s="38">
        <f t="shared" si="27"/>
        <v>87.09</v>
      </c>
      <c r="D180" s="39">
        <v>0.24705</v>
      </c>
      <c r="E180" s="18">
        <f t="shared" si="24"/>
        <v>21.52</v>
      </c>
      <c r="F180" s="38">
        <v>7</v>
      </c>
      <c r="G180" s="19">
        <f t="shared" si="25"/>
        <v>108.61</v>
      </c>
    </row>
    <row r="181" spans="1:7">
      <c r="A181" s="42"/>
      <c r="B181" s="41" t="s">
        <v>203</v>
      </c>
      <c r="C181" s="38">
        <f>ROUND(110.084,2)</f>
        <v>110.08</v>
      </c>
      <c r="D181" s="39">
        <v>0.24705</v>
      </c>
      <c r="E181" s="18">
        <f t="shared" si="24"/>
        <v>27.2</v>
      </c>
      <c r="F181" s="38">
        <v>6.332</v>
      </c>
      <c r="G181" s="19">
        <f t="shared" si="25"/>
        <v>137.28</v>
      </c>
    </row>
    <row r="182" spans="1:7">
      <c r="A182" s="22" t="s">
        <v>204</v>
      </c>
      <c r="B182" s="43" t="s">
        <v>205</v>
      </c>
      <c r="C182" s="38">
        <f>ROUND(110.084,2)</f>
        <v>110.08</v>
      </c>
      <c r="D182" s="39">
        <v>0.24705</v>
      </c>
      <c r="E182" s="18">
        <f t="shared" si="24"/>
        <v>27.2</v>
      </c>
      <c r="F182" s="38">
        <v>6.332</v>
      </c>
      <c r="G182" s="19">
        <f t="shared" si="25"/>
        <v>137.28</v>
      </c>
    </row>
    <row r="183" spans="1:7">
      <c r="A183" s="22"/>
      <c r="B183" s="43" t="s">
        <v>206</v>
      </c>
      <c r="C183" s="38">
        <f t="shared" ref="C183:C188" si="28">ROUND(87.09,2)</f>
        <v>87.09</v>
      </c>
      <c r="D183" s="39">
        <v>0.24705</v>
      </c>
      <c r="E183" s="18">
        <f t="shared" si="24"/>
        <v>21.52</v>
      </c>
      <c r="F183" s="38">
        <v>7</v>
      </c>
      <c r="G183" s="19">
        <f t="shared" si="25"/>
        <v>108.61</v>
      </c>
    </row>
    <row r="184" spans="1:7">
      <c r="A184" s="22"/>
      <c r="B184" s="43" t="s">
        <v>207</v>
      </c>
      <c r="C184" s="38">
        <f t="shared" si="28"/>
        <v>87.09</v>
      </c>
      <c r="D184" s="39">
        <v>0.24705</v>
      </c>
      <c r="E184" s="18">
        <f t="shared" si="24"/>
        <v>21.52</v>
      </c>
      <c r="F184" s="38">
        <v>7</v>
      </c>
      <c r="G184" s="19">
        <f t="shared" si="25"/>
        <v>108.61</v>
      </c>
    </row>
    <row r="185" spans="1:7">
      <c r="A185" s="22"/>
      <c r="B185" s="43" t="s">
        <v>208</v>
      </c>
      <c r="C185" s="38">
        <f>ROUND(114.541,2)</f>
        <v>114.54</v>
      </c>
      <c r="D185" s="39">
        <v>0.24705</v>
      </c>
      <c r="E185" s="18">
        <f t="shared" si="24"/>
        <v>28.3</v>
      </c>
      <c r="F185" s="38">
        <v>5.6</v>
      </c>
      <c r="G185" s="19">
        <f t="shared" si="25"/>
        <v>142.84</v>
      </c>
    </row>
    <row r="186" spans="1:7">
      <c r="A186" s="22"/>
      <c r="B186" s="43" t="s">
        <v>209</v>
      </c>
      <c r="C186" s="38">
        <f>ROUND(114.541,2)</f>
        <v>114.54</v>
      </c>
      <c r="D186" s="39">
        <v>0.24705</v>
      </c>
      <c r="E186" s="18">
        <f t="shared" si="24"/>
        <v>28.3</v>
      </c>
      <c r="F186" s="38">
        <v>5.6</v>
      </c>
      <c r="G186" s="19">
        <f t="shared" si="25"/>
        <v>142.84</v>
      </c>
    </row>
    <row r="187" spans="1:7">
      <c r="A187" s="22"/>
      <c r="B187" s="43" t="s">
        <v>210</v>
      </c>
      <c r="C187" s="38">
        <f t="shared" si="28"/>
        <v>87.09</v>
      </c>
      <c r="D187" s="39">
        <v>0.24705</v>
      </c>
      <c r="E187" s="18">
        <f t="shared" si="24"/>
        <v>21.52</v>
      </c>
      <c r="F187" s="38">
        <v>7</v>
      </c>
      <c r="G187" s="19">
        <f t="shared" si="25"/>
        <v>108.61</v>
      </c>
    </row>
    <row r="188" spans="1:7">
      <c r="A188" s="22"/>
      <c r="B188" s="43" t="s">
        <v>211</v>
      </c>
      <c r="C188" s="38">
        <f t="shared" si="28"/>
        <v>87.09</v>
      </c>
      <c r="D188" s="39">
        <v>0.24705</v>
      </c>
      <c r="E188" s="18">
        <f t="shared" si="24"/>
        <v>21.52</v>
      </c>
      <c r="F188" s="38">
        <v>7</v>
      </c>
      <c r="G188" s="19">
        <f t="shared" si="25"/>
        <v>108.61</v>
      </c>
    </row>
    <row r="189" spans="1:7">
      <c r="A189" s="36"/>
      <c r="B189" s="43" t="s">
        <v>212</v>
      </c>
      <c r="C189" s="38">
        <f>ROUND(110.084,2)</f>
        <v>110.08</v>
      </c>
      <c r="D189" s="39">
        <v>0.24705</v>
      </c>
      <c r="E189" s="18">
        <f t="shared" si="24"/>
        <v>27.2</v>
      </c>
      <c r="F189" s="38">
        <v>6.332</v>
      </c>
      <c r="G189" s="19">
        <f t="shared" si="25"/>
        <v>137.28</v>
      </c>
    </row>
    <row r="190" spans="1:7">
      <c r="A190" s="48" t="s">
        <v>213</v>
      </c>
      <c r="B190" s="43" t="s">
        <v>214</v>
      </c>
      <c r="C190" s="38">
        <f>ROUND(110.084,2)</f>
        <v>110.08</v>
      </c>
      <c r="D190" s="39">
        <v>0.24705</v>
      </c>
      <c r="E190" s="18">
        <f t="shared" si="24"/>
        <v>27.2</v>
      </c>
      <c r="F190" s="38">
        <v>6.332</v>
      </c>
      <c r="G190" s="19">
        <f t="shared" si="25"/>
        <v>137.28</v>
      </c>
    </row>
    <row r="191" spans="1:7">
      <c r="A191" s="40"/>
      <c r="B191" s="43" t="s">
        <v>215</v>
      </c>
      <c r="C191" s="38">
        <f t="shared" ref="C191:C196" si="29">ROUND(87.09,2)</f>
        <v>87.09</v>
      </c>
      <c r="D191" s="39">
        <v>0.24705</v>
      </c>
      <c r="E191" s="18">
        <f t="shared" ref="E191:E237" si="30">ROUND(C191*D191,2)</f>
        <v>21.52</v>
      </c>
      <c r="F191" s="38">
        <v>7</v>
      </c>
      <c r="G191" s="19">
        <f t="shared" ref="G191:G237" si="31">C191+E191</f>
        <v>108.61</v>
      </c>
    </row>
    <row r="192" spans="1:7">
      <c r="A192" s="40"/>
      <c r="B192" s="43" t="s">
        <v>216</v>
      </c>
      <c r="C192" s="38">
        <f t="shared" si="29"/>
        <v>87.09</v>
      </c>
      <c r="D192" s="39">
        <v>0.24705</v>
      </c>
      <c r="E192" s="18">
        <f t="shared" si="30"/>
        <v>21.52</v>
      </c>
      <c r="F192" s="38">
        <v>7</v>
      </c>
      <c r="G192" s="19">
        <f t="shared" si="31"/>
        <v>108.61</v>
      </c>
    </row>
    <row r="193" spans="1:7">
      <c r="A193" s="40"/>
      <c r="B193" s="44" t="s">
        <v>217</v>
      </c>
      <c r="C193" s="45">
        <f>ROUND(114.541,2)</f>
        <v>114.54</v>
      </c>
      <c r="D193" s="39">
        <v>0.24705</v>
      </c>
      <c r="E193" s="25">
        <f t="shared" si="30"/>
        <v>28.3</v>
      </c>
      <c r="F193" s="45">
        <v>5.6</v>
      </c>
      <c r="G193" s="27">
        <f t="shared" si="31"/>
        <v>142.84</v>
      </c>
    </row>
    <row r="194" spans="1:7">
      <c r="A194" s="40"/>
      <c r="B194" s="43" t="s">
        <v>218</v>
      </c>
      <c r="C194" s="38">
        <f>ROUND(114.541,2)</f>
        <v>114.54</v>
      </c>
      <c r="D194" s="39">
        <v>0.24705</v>
      </c>
      <c r="E194" s="18">
        <f t="shared" si="30"/>
        <v>28.3</v>
      </c>
      <c r="F194" s="38">
        <v>5.6</v>
      </c>
      <c r="G194" s="19">
        <f t="shared" si="31"/>
        <v>142.84</v>
      </c>
    </row>
    <row r="195" spans="1:7">
      <c r="A195" s="40"/>
      <c r="B195" s="46" t="s">
        <v>219</v>
      </c>
      <c r="C195" s="47">
        <f t="shared" si="29"/>
        <v>87.09</v>
      </c>
      <c r="D195" s="39">
        <v>0.24705</v>
      </c>
      <c r="E195" s="33">
        <f t="shared" si="30"/>
        <v>21.52</v>
      </c>
      <c r="F195" s="47">
        <v>7</v>
      </c>
      <c r="G195" s="35">
        <f t="shared" si="31"/>
        <v>108.61</v>
      </c>
    </row>
    <row r="196" spans="1:7">
      <c r="A196" s="40"/>
      <c r="B196" s="43" t="s">
        <v>220</v>
      </c>
      <c r="C196" s="38">
        <f t="shared" si="29"/>
        <v>87.09</v>
      </c>
      <c r="D196" s="39">
        <v>0.24705</v>
      </c>
      <c r="E196" s="18">
        <f t="shared" si="30"/>
        <v>21.52</v>
      </c>
      <c r="F196" s="38">
        <v>7</v>
      </c>
      <c r="G196" s="19">
        <f t="shared" si="31"/>
        <v>108.61</v>
      </c>
    </row>
    <row r="197" spans="1:7">
      <c r="A197" s="42"/>
      <c r="B197" s="43" t="s">
        <v>221</v>
      </c>
      <c r="C197" s="38">
        <f>ROUND(110.084,2)</f>
        <v>110.08</v>
      </c>
      <c r="D197" s="39">
        <v>0.24705</v>
      </c>
      <c r="E197" s="18">
        <f t="shared" si="30"/>
        <v>27.2</v>
      </c>
      <c r="F197" s="38">
        <v>6.332</v>
      </c>
      <c r="G197" s="19">
        <f t="shared" si="31"/>
        <v>137.28</v>
      </c>
    </row>
    <row r="198" spans="1:7">
      <c r="A198" s="14" t="s">
        <v>222</v>
      </c>
      <c r="B198" s="43" t="s">
        <v>223</v>
      </c>
      <c r="C198" s="38">
        <f>ROUND(110.084,2)</f>
        <v>110.08</v>
      </c>
      <c r="D198" s="39">
        <v>0.24705</v>
      </c>
      <c r="E198" s="18">
        <f t="shared" si="30"/>
        <v>27.2</v>
      </c>
      <c r="F198" s="38">
        <v>6.332</v>
      </c>
      <c r="G198" s="19">
        <f t="shared" si="31"/>
        <v>137.28</v>
      </c>
    </row>
    <row r="199" spans="1:7">
      <c r="A199" s="14"/>
      <c r="B199" s="43" t="s">
        <v>224</v>
      </c>
      <c r="C199" s="38">
        <f t="shared" ref="C199:C204" si="32">ROUND(87.09,2)</f>
        <v>87.09</v>
      </c>
      <c r="D199" s="39">
        <v>0.24705</v>
      </c>
      <c r="E199" s="18">
        <f t="shared" si="30"/>
        <v>21.52</v>
      </c>
      <c r="F199" s="38">
        <v>7</v>
      </c>
      <c r="G199" s="19">
        <f t="shared" si="31"/>
        <v>108.61</v>
      </c>
    </row>
    <row r="200" spans="1:7">
      <c r="A200" s="14"/>
      <c r="B200" s="43" t="s">
        <v>225</v>
      </c>
      <c r="C200" s="38">
        <f t="shared" si="32"/>
        <v>87.09</v>
      </c>
      <c r="D200" s="39">
        <v>0.24705</v>
      </c>
      <c r="E200" s="18">
        <f t="shared" si="30"/>
        <v>21.52</v>
      </c>
      <c r="F200" s="38">
        <v>7</v>
      </c>
      <c r="G200" s="19">
        <f t="shared" si="31"/>
        <v>108.61</v>
      </c>
    </row>
    <row r="201" spans="1:7">
      <c r="A201" s="14"/>
      <c r="B201" s="43" t="s">
        <v>226</v>
      </c>
      <c r="C201" s="38">
        <f>ROUND(114.541,2)</f>
        <v>114.54</v>
      </c>
      <c r="D201" s="39">
        <v>0.24705</v>
      </c>
      <c r="E201" s="18">
        <f t="shared" si="30"/>
        <v>28.3</v>
      </c>
      <c r="F201" s="38">
        <v>5.6</v>
      </c>
      <c r="G201" s="19">
        <f t="shared" si="31"/>
        <v>142.84</v>
      </c>
    </row>
    <row r="202" spans="1:7">
      <c r="A202" s="14"/>
      <c r="B202" s="43" t="s">
        <v>227</v>
      </c>
      <c r="C202" s="38">
        <f>ROUND(114.541,2)</f>
        <v>114.54</v>
      </c>
      <c r="D202" s="39">
        <v>0.24705</v>
      </c>
      <c r="E202" s="18">
        <f t="shared" si="30"/>
        <v>28.3</v>
      </c>
      <c r="F202" s="38">
        <v>5.6</v>
      </c>
      <c r="G202" s="19">
        <f t="shared" si="31"/>
        <v>142.84</v>
      </c>
    </row>
    <row r="203" spans="1:7">
      <c r="A203" s="14"/>
      <c r="B203" s="43" t="s">
        <v>228</v>
      </c>
      <c r="C203" s="38">
        <f t="shared" si="32"/>
        <v>87.09</v>
      </c>
      <c r="D203" s="39">
        <v>0.24705</v>
      </c>
      <c r="E203" s="18">
        <f t="shared" si="30"/>
        <v>21.52</v>
      </c>
      <c r="F203" s="38">
        <v>7</v>
      </c>
      <c r="G203" s="19">
        <f t="shared" si="31"/>
        <v>108.61</v>
      </c>
    </row>
    <row r="204" spans="1:7">
      <c r="A204" s="14"/>
      <c r="B204" s="43" t="s">
        <v>229</v>
      </c>
      <c r="C204" s="38">
        <f t="shared" si="32"/>
        <v>87.09</v>
      </c>
      <c r="D204" s="39">
        <v>0.24705</v>
      </c>
      <c r="E204" s="18">
        <f t="shared" si="30"/>
        <v>21.52</v>
      </c>
      <c r="F204" s="38">
        <v>7</v>
      </c>
      <c r="G204" s="19">
        <f t="shared" si="31"/>
        <v>108.61</v>
      </c>
    </row>
    <row r="205" spans="1:7">
      <c r="A205" s="14"/>
      <c r="B205" s="43" t="s">
        <v>230</v>
      </c>
      <c r="C205" s="38">
        <f>ROUND(110.084,2)</f>
        <v>110.08</v>
      </c>
      <c r="D205" s="39">
        <v>0.24705</v>
      </c>
      <c r="E205" s="18">
        <f t="shared" si="30"/>
        <v>27.2</v>
      </c>
      <c r="F205" s="38">
        <v>6.332</v>
      </c>
      <c r="G205" s="19">
        <f t="shared" si="31"/>
        <v>137.28</v>
      </c>
    </row>
    <row r="206" spans="1:7">
      <c r="A206" s="14" t="s">
        <v>231</v>
      </c>
      <c r="B206" s="43" t="s">
        <v>232</v>
      </c>
      <c r="C206" s="38">
        <f>ROUND(110.084,2)</f>
        <v>110.08</v>
      </c>
      <c r="D206" s="39">
        <v>0.24705</v>
      </c>
      <c r="E206" s="18">
        <f t="shared" si="30"/>
        <v>27.2</v>
      </c>
      <c r="F206" s="38">
        <v>6.332</v>
      </c>
      <c r="G206" s="19">
        <f t="shared" si="31"/>
        <v>137.28</v>
      </c>
    </row>
    <row r="207" spans="1:7">
      <c r="A207" s="14"/>
      <c r="B207" s="43" t="s">
        <v>233</v>
      </c>
      <c r="C207" s="38">
        <f t="shared" ref="C207:C212" si="33">ROUND(87.09,2)</f>
        <v>87.09</v>
      </c>
      <c r="D207" s="39">
        <v>0.24705</v>
      </c>
      <c r="E207" s="18">
        <f t="shared" si="30"/>
        <v>21.52</v>
      </c>
      <c r="F207" s="38">
        <v>7</v>
      </c>
      <c r="G207" s="19">
        <f t="shared" si="31"/>
        <v>108.61</v>
      </c>
    </row>
    <row r="208" spans="1:7">
      <c r="A208" s="14"/>
      <c r="B208" s="43" t="s">
        <v>234</v>
      </c>
      <c r="C208" s="38">
        <f t="shared" si="33"/>
        <v>87.09</v>
      </c>
      <c r="D208" s="39">
        <v>0.24705</v>
      </c>
      <c r="E208" s="18">
        <f t="shared" si="30"/>
        <v>21.52</v>
      </c>
      <c r="F208" s="38">
        <v>7</v>
      </c>
      <c r="G208" s="19">
        <f t="shared" si="31"/>
        <v>108.61</v>
      </c>
    </row>
    <row r="209" spans="1:7">
      <c r="A209" s="14"/>
      <c r="B209" s="43" t="s">
        <v>235</v>
      </c>
      <c r="C209" s="38">
        <f>ROUND(114.541,2)</f>
        <v>114.54</v>
      </c>
      <c r="D209" s="39">
        <v>0.24705</v>
      </c>
      <c r="E209" s="18">
        <f t="shared" si="30"/>
        <v>28.3</v>
      </c>
      <c r="F209" s="38">
        <v>5.6</v>
      </c>
      <c r="G209" s="19">
        <f t="shared" si="31"/>
        <v>142.84</v>
      </c>
    </row>
    <row r="210" spans="1:7">
      <c r="A210" s="14"/>
      <c r="B210" s="43" t="s">
        <v>236</v>
      </c>
      <c r="C210" s="38">
        <f>ROUND(114.541,2)</f>
        <v>114.54</v>
      </c>
      <c r="D210" s="39">
        <v>0.24705</v>
      </c>
      <c r="E210" s="18">
        <f t="shared" si="30"/>
        <v>28.3</v>
      </c>
      <c r="F210" s="38">
        <v>5.6</v>
      </c>
      <c r="G210" s="19">
        <f t="shared" si="31"/>
        <v>142.84</v>
      </c>
    </row>
    <row r="211" spans="1:7">
      <c r="A211" s="14"/>
      <c r="B211" s="43" t="s">
        <v>237</v>
      </c>
      <c r="C211" s="38">
        <f t="shared" si="33"/>
        <v>87.09</v>
      </c>
      <c r="D211" s="39">
        <v>0.24705</v>
      </c>
      <c r="E211" s="18">
        <f t="shared" si="30"/>
        <v>21.52</v>
      </c>
      <c r="F211" s="38">
        <v>7</v>
      </c>
      <c r="G211" s="19">
        <f t="shared" si="31"/>
        <v>108.61</v>
      </c>
    </row>
    <row r="212" spans="1:7">
      <c r="A212" s="14"/>
      <c r="B212" s="43" t="s">
        <v>238</v>
      </c>
      <c r="C212" s="38">
        <f t="shared" si="33"/>
        <v>87.09</v>
      </c>
      <c r="D212" s="39">
        <v>0.24705</v>
      </c>
      <c r="E212" s="18">
        <f t="shared" si="30"/>
        <v>21.52</v>
      </c>
      <c r="F212" s="38">
        <v>7</v>
      </c>
      <c r="G212" s="19">
        <f t="shared" si="31"/>
        <v>108.61</v>
      </c>
    </row>
    <row r="213" spans="1:7">
      <c r="A213" s="14"/>
      <c r="B213" s="43" t="s">
        <v>239</v>
      </c>
      <c r="C213" s="38">
        <f>ROUND(110.084,2)</f>
        <v>110.08</v>
      </c>
      <c r="D213" s="39">
        <v>0.24705</v>
      </c>
      <c r="E213" s="18">
        <f t="shared" si="30"/>
        <v>27.2</v>
      </c>
      <c r="F213" s="38">
        <v>6.332</v>
      </c>
      <c r="G213" s="19">
        <f t="shared" si="31"/>
        <v>137.28</v>
      </c>
    </row>
    <row r="214" spans="1:7">
      <c r="A214" s="14" t="s">
        <v>240</v>
      </c>
      <c r="B214" s="43" t="s">
        <v>241</v>
      </c>
      <c r="C214" s="38">
        <f>ROUND(110.084,2)</f>
        <v>110.08</v>
      </c>
      <c r="D214" s="39">
        <v>0.24705</v>
      </c>
      <c r="E214" s="18">
        <f t="shared" si="30"/>
        <v>27.2</v>
      </c>
      <c r="F214" s="38">
        <v>6.332</v>
      </c>
      <c r="G214" s="19">
        <f t="shared" si="31"/>
        <v>137.28</v>
      </c>
    </row>
    <row r="215" spans="1:7">
      <c r="A215" s="14"/>
      <c r="B215" s="43" t="s">
        <v>242</v>
      </c>
      <c r="C215" s="38">
        <f t="shared" ref="C215:C220" si="34">ROUND(87.09,2)</f>
        <v>87.09</v>
      </c>
      <c r="D215" s="39">
        <v>0.24705</v>
      </c>
      <c r="E215" s="18">
        <f t="shared" si="30"/>
        <v>21.52</v>
      </c>
      <c r="F215" s="38">
        <v>7</v>
      </c>
      <c r="G215" s="19">
        <f t="shared" si="31"/>
        <v>108.61</v>
      </c>
    </row>
    <row r="216" spans="1:7">
      <c r="A216" s="14"/>
      <c r="B216" s="43" t="s">
        <v>243</v>
      </c>
      <c r="C216" s="38">
        <f t="shared" si="34"/>
        <v>87.09</v>
      </c>
      <c r="D216" s="39">
        <v>0.24705</v>
      </c>
      <c r="E216" s="18">
        <f t="shared" si="30"/>
        <v>21.52</v>
      </c>
      <c r="F216" s="38">
        <v>7</v>
      </c>
      <c r="G216" s="19">
        <f t="shared" si="31"/>
        <v>108.61</v>
      </c>
    </row>
    <row r="217" spans="1:7">
      <c r="A217" s="14"/>
      <c r="B217" s="43" t="s">
        <v>244</v>
      </c>
      <c r="C217" s="38">
        <f>ROUND(114.541,2)</f>
        <v>114.54</v>
      </c>
      <c r="D217" s="39">
        <v>0.24705</v>
      </c>
      <c r="E217" s="18">
        <f t="shared" si="30"/>
        <v>28.3</v>
      </c>
      <c r="F217" s="38">
        <v>5.6</v>
      </c>
      <c r="G217" s="19">
        <f t="shared" si="31"/>
        <v>142.84</v>
      </c>
    </row>
    <row r="218" spans="1:7">
      <c r="A218" s="14"/>
      <c r="B218" s="43" t="s">
        <v>245</v>
      </c>
      <c r="C218" s="38">
        <f>ROUND(114.541,2)</f>
        <v>114.54</v>
      </c>
      <c r="D218" s="39">
        <v>0.24705</v>
      </c>
      <c r="E218" s="18">
        <f t="shared" si="30"/>
        <v>28.3</v>
      </c>
      <c r="F218" s="38">
        <v>5.6</v>
      </c>
      <c r="G218" s="19">
        <f t="shared" si="31"/>
        <v>142.84</v>
      </c>
    </row>
    <row r="219" spans="1:7">
      <c r="A219" s="14"/>
      <c r="B219" s="43" t="s">
        <v>246</v>
      </c>
      <c r="C219" s="38">
        <f t="shared" si="34"/>
        <v>87.09</v>
      </c>
      <c r="D219" s="39">
        <v>0.24705</v>
      </c>
      <c r="E219" s="18">
        <f t="shared" si="30"/>
        <v>21.52</v>
      </c>
      <c r="F219" s="38">
        <v>7</v>
      </c>
      <c r="G219" s="19">
        <f t="shared" si="31"/>
        <v>108.61</v>
      </c>
    </row>
    <row r="220" spans="1:7">
      <c r="A220" s="14"/>
      <c r="B220" s="43" t="s">
        <v>247</v>
      </c>
      <c r="C220" s="38">
        <f t="shared" si="34"/>
        <v>87.09</v>
      </c>
      <c r="D220" s="39">
        <v>0.24705</v>
      </c>
      <c r="E220" s="18">
        <f t="shared" si="30"/>
        <v>21.52</v>
      </c>
      <c r="F220" s="38">
        <v>7</v>
      </c>
      <c r="G220" s="19">
        <f t="shared" si="31"/>
        <v>108.61</v>
      </c>
    </row>
    <row r="221" spans="1:7">
      <c r="A221" s="14"/>
      <c r="B221" s="43" t="s">
        <v>248</v>
      </c>
      <c r="C221" s="38">
        <f>ROUND(110.084,2)</f>
        <v>110.08</v>
      </c>
      <c r="D221" s="39">
        <v>0.24705</v>
      </c>
      <c r="E221" s="18">
        <f t="shared" si="30"/>
        <v>27.2</v>
      </c>
      <c r="F221" s="38">
        <v>6.332</v>
      </c>
      <c r="G221" s="19">
        <f t="shared" si="31"/>
        <v>137.28</v>
      </c>
    </row>
    <row r="222" spans="1:7">
      <c r="A222" s="14" t="s">
        <v>249</v>
      </c>
      <c r="B222" s="43" t="s">
        <v>250</v>
      </c>
      <c r="C222" s="38">
        <f>ROUND(110.084,2)</f>
        <v>110.08</v>
      </c>
      <c r="D222" s="39">
        <v>0.24705</v>
      </c>
      <c r="E222" s="18">
        <f t="shared" si="30"/>
        <v>27.2</v>
      </c>
      <c r="F222" s="38">
        <v>6.332</v>
      </c>
      <c r="G222" s="19">
        <f t="shared" si="31"/>
        <v>137.28</v>
      </c>
    </row>
    <row r="223" spans="1:7">
      <c r="A223" s="14"/>
      <c r="B223" s="43" t="s">
        <v>251</v>
      </c>
      <c r="C223" s="38">
        <f t="shared" ref="C223:C228" si="35">ROUND(87.09,2)</f>
        <v>87.09</v>
      </c>
      <c r="D223" s="39">
        <v>0.24705</v>
      </c>
      <c r="E223" s="18">
        <f t="shared" si="30"/>
        <v>21.52</v>
      </c>
      <c r="F223" s="38">
        <v>7</v>
      </c>
      <c r="G223" s="19">
        <f t="shared" si="31"/>
        <v>108.61</v>
      </c>
    </row>
    <row r="224" spans="1:7">
      <c r="A224" s="14"/>
      <c r="B224" s="43" t="s">
        <v>252</v>
      </c>
      <c r="C224" s="38">
        <f t="shared" si="35"/>
        <v>87.09</v>
      </c>
      <c r="D224" s="39">
        <v>0.24705</v>
      </c>
      <c r="E224" s="18">
        <f t="shared" si="30"/>
        <v>21.52</v>
      </c>
      <c r="F224" s="38">
        <v>7</v>
      </c>
      <c r="G224" s="19">
        <f t="shared" si="31"/>
        <v>108.61</v>
      </c>
    </row>
    <row r="225" spans="1:7">
      <c r="A225" s="14"/>
      <c r="B225" s="43" t="s">
        <v>253</v>
      </c>
      <c r="C225" s="38">
        <f>ROUND(114.541,2)</f>
        <v>114.54</v>
      </c>
      <c r="D225" s="39">
        <v>0.24705</v>
      </c>
      <c r="E225" s="18">
        <f t="shared" si="30"/>
        <v>28.3</v>
      </c>
      <c r="F225" s="38">
        <v>5.6</v>
      </c>
      <c r="G225" s="19">
        <f t="shared" si="31"/>
        <v>142.84</v>
      </c>
    </row>
    <row r="226" spans="1:7">
      <c r="A226" s="14"/>
      <c r="B226" s="43" t="s">
        <v>254</v>
      </c>
      <c r="C226" s="38">
        <f>ROUND(114.541,2)</f>
        <v>114.54</v>
      </c>
      <c r="D226" s="39">
        <v>0.24705</v>
      </c>
      <c r="E226" s="18">
        <f t="shared" si="30"/>
        <v>28.3</v>
      </c>
      <c r="F226" s="38">
        <v>5.6</v>
      </c>
      <c r="G226" s="19">
        <f t="shared" si="31"/>
        <v>142.84</v>
      </c>
    </row>
    <row r="227" spans="1:7">
      <c r="A227" s="14"/>
      <c r="B227" s="43" t="s">
        <v>255</v>
      </c>
      <c r="C227" s="38">
        <f t="shared" si="35"/>
        <v>87.09</v>
      </c>
      <c r="D227" s="39">
        <v>0.24705</v>
      </c>
      <c r="E227" s="18">
        <f t="shared" si="30"/>
        <v>21.52</v>
      </c>
      <c r="F227" s="38">
        <v>7</v>
      </c>
      <c r="G227" s="19">
        <f t="shared" si="31"/>
        <v>108.61</v>
      </c>
    </row>
    <row r="228" spans="1:7">
      <c r="A228" s="14"/>
      <c r="B228" s="43" t="s">
        <v>256</v>
      </c>
      <c r="C228" s="38">
        <f t="shared" si="35"/>
        <v>87.09</v>
      </c>
      <c r="D228" s="39">
        <v>0.24705</v>
      </c>
      <c r="E228" s="18">
        <f t="shared" si="30"/>
        <v>21.52</v>
      </c>
      <c r="F228" s="38">
        <v>7</v>
      </c>
      <c r="G228" s="19">
        <f t="shared" si="31"/>
        <v>108.61</v>
      </c>
    </row>
    <row r="229" spans="1:7">
      <c r="A229" s="14"/>
      <c r="B229" s="43" t="s">
        <v>257</v>
      </c>
      <c r="C229" s="38">
        <f>ROUND(110.084,2)</f>
        <v>110.08</v>
      </c>
      <c r="D229" s="39">
        <v>0.24705</v>
      </c>
      <c r="E229" s="18">
        <f t="shared" si="30"/>
        <v>27.2</v>
      </c>
      <c r="F229" s="38">
        <v>6.332</v>
      </c>
      <c r="G229" s="19">
        <f t="shared" si="31"/>
        <v>137.28</v>
      </c>
    </row>
    <row r="230" spans="1:7">
      <c r="A230" s="20" t="s">
        <v>258</v>
      </c>
      <c r="B230" s="43" t="s">
        <v>259</v>
      </c>
      <c r="C230" s="38">
        <f>ROUND(110.084,2)</f>
        <v>110.08</v>
      </c>
      <c r="D230" s="39">
        <v>0.24705</v>
      </c>
      <c r="E230" s="18">
        <f t="shared" si="30"/>
        <v>27.2</v>
      </c>
      <c r="F230" s="38">
        <v>6.332</v>
      </c>
      <c r="G230" s="19">
        <f t="shared" si="31"/>
        <v>137.28</v>
      </c>
    </row>
    <row r="231" spans="1:7">
      <c r="A231" s="22"/>
      <c r="B231" s="41" t="s">
        <v>260</v>
      </c>
      <c r="C231" s="38">
        <f t="shared" ref="C231:C236" si="36">ROUND(87.09,2)</f>
        <v>87.09</v>
      </c>
      <c r="D231" s="39">
        <v>0.24705</v>
      </c>
      <c r="E231" s="18">
        <f t="shared" si="30"/>
        <v>21.52</v>
      </c>
      <c r="F231" s="38">
        <v>7</v>
      </c>
      <c r="G231" s="19">
        <f t="shared" si="31"/>
        <v>108.61</v>
      </c>
    </row>
    <row r="232" spans="1:7">
      <c r="A232" s="22"/>
      <c r="B232" s="41" t="s">
        <v>261</v>
      </c>
      <c r="C232" s="38">
        <f t="shared" si="36"/>
        <v>87.09</v>
      </c>
      <c r="D232" s="39">
        <v>0.24705</v>
      </c>
      <c r="E232" s="18">
        <f t="shared" si="30"/>
        <v>21.52</v>
      </c>
      <c r="F232" s="38">
        <v>7</v>
      </c>
      <c r="G232" s="19">
        <f t="shared" si="31"/>
        <v>108.61</v>
      </c>
    </row>
    <row r="233" spans="1:7">
      <c r="A233" s="22"/>
      <c r="B233" s="41" t="s">
        <v>262</v>
      </c>
      <c r="C233" s="38">
        <f>ROUND(114.541,2)</f>
        <v>114.54</v>
      </c>
      <c r="D233" s="39">
        <v>0.24705</v>
      </c>
      <c r="E233" s="18">
        <f t="shared" si="30"/>
        <v>28.3</v>
      </c>
      <c r="F233" s="38">
        <v>5.6</v>
      </c>
      <c r="G233" s="19">
        <f t="shared" si="31"/>
        <v>142.84</v>
      </c>
    </row>
    <row r="234" spans="1:7">
      <c r="A234" s="22"/>
      <c r="B234" s="41" t="s">
        <v>263</v>
      </c>
      <c r="C234" s="38">
        <f>ROUND(114.541,2)</f>
        <v>114.54</v>
      </c>
      <c r="D234" s="39">
        <v>0.24705</v>
      </c>
      <c r="E234" s="18">
        <f t="shared" si="30"/>
        <v>28.3</v>
      </c>
      <c r="F234" s="38">
        <v>5.6</v>
      </c>
      <c r="G234" s="19">
        <f t="shared" si="31"/>
        <v>142.84</v>
      </c>
    </row>
    <row r="235" spans="1:7">
      <c r="A235" s="22"/>
      <c r="B235" s="41" t="s">
        <v>264</v>
      </c>
      <c r="C235" s="38">
        <f t="shared" si="36"/>
        <v>87.09</v>
      </c>
      <c r="D235" s="39">
        <v>0.24705</v>
      </c>
      <c r="E235" s="18">
        <f t="shared" si="30"/>
        <v>21.52</v>
      </c>
      <c r="F235" s="38">
        <v>7</v>
      </c>
      <c r="G235" s="19">
        <f t="shared" si="31"/>
        <v>108.61</v>
      </c>
    </row>
    <row r="236" spans="1:7">
      <c r="A236" s="22"/>
      <c r="B236" s="41" t="s">
        <v>265</v>
      </c>
      <c r="C236" s="38">
        <f t="shared" si="36"/>
        <v>87.09</v>
      </c>
      <c r="D236" s="39">
        <v>0.24705</v>
      </c>
      <c r="E236" s="18">
        <f t="shared" si="30"/>
        <v>21.52</v>
      </c>
      <c r="F236" s="38">
        <v>7</v>
      </c>
      <c r="G236" s="19">
        <f t="shared" si="31"/>
        <v>108.61</v>
      </c>
    </row>
    <row r="237" spans="1:7">
      <c r="A237" s="22"/>
      <c r="B237" s="49" t="s">
        <v>266</v>
      </c>
      <c r="C237" s="50">
        <f>ROUND(110.084,2)</f>
        <v>110.08</v>
      </c>
      <c r="D237" s="39">
        <v>0.24705</v>
      </c>
      <c r="E237" s="18">
        <f t="shared" si="30"/>
        <v>27.2</v>
      </c>
      <c r="F237" s="45">
        <v>6.332</v>
      </c>
      <c r="G237" s="27">
        <f t="shared" si="31"/>
        <v>137.28</v>
      </c>
    </row>
    <row r="238" spans="1:7">
      <c r="A238" s="51" t="s">
        <v>267</v>
      </c>
      <c r="B238" s="51"/>
      <c r="C238" s="52">
        <f>SUM(C5:C237)</f>
        <v>18336.76</v>
      </c>
      <c r="D238" s="51"/>
      <c r="E238" s="52">
        <f>SUM(E5:E237)</f>
        <v>4679.79</v>
      </c>
      <c r="F238" s="52">
        <f>SUM(F62:F237)</f>
        <v>1141.008</v>
      </c>
      <c r="G238" s="19">
        <f>SUM(G4:G237)</f>
        <v>23954.37</v>
      </c>
    </row>
  </sheetData>
  <sortState ref="B90:G146">
    <sortCondition ref="B90"/>
  </sortState>
  <mergeCells count="25">
    <mergeCell ref="A1:G1"/>
    <mergeCell ref="A2:G2"/>
    <mergeCell ref="A5:A61"/>
    <mergeCell ref="A62:A69"/>
    <mergeCell ref="A70:A77"/>
    <mergeCell ref="A78:A85"/>
    <mergeCell ref="A86:A93"/>
    <mergeCell ref="A94:A101"/>
    <mergeCell ref="A102:A109"/>
    <mergeCell ref="A110:A117"/>
    <mergeCell ref="A118:A125"/>
    <mergeCell ref="A126:A133"/>
    <mergeCell ref="A134:A141"/>
    <mergeCell ref="A142:A149"/>
    <mergeCell ref="A150:A157"/>
    <mergeCell ref="A158:A165"/>
    <mergeCell ref="A166:A173"/>
    <mergeCell ref="A174:A181"/>
    <mergeCell ref="A182:A189"/>
    <mergeCell ref="A190:A197"/>
    <mergeCell ref="A198:A205"/>
    <mergeCell ref="A206:A213"/>
    <mergeCell ref="A214:A221"/>
    <mergeCell ref="A222:A229"/>
    <mergeCell ref="A230:A237"/>
  </mergeCells>
  <pageMargins left="0.751388888888889" right="0.751388888888889" top="1" bottom="1" header="0.511111111111111" footer="0.511111111111111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逆刘而上</cp:lastModifiedBy>
  <dcterms:created xsi:type="dcterms:W3CDTF">2014-12-22T08:30:00Z</dcterms:created>
  <cp:lastPrinted>2014-12-30T18:16:00Z</cp:lastPrinted>
  <dcterms:modified xsi:type="dcterms:W3CDTF">2023-11-24T01:39:19Z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2052-12.1.0.15933</vt:lpwstr>
  </property>
  <property fmtid="{D5CDD505-2E9C-101B-9397-08002B2CF9AE}" pid="3" name="ICV">
    <vt:lpwstr>D1FB8688C5C145AA8E5F6F1CBAA2AB6A_13</vt:lpwstr>
  </property>
</Properties>
</file>